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melissa.mazurtsak/Downloads/"/>
    </mc:Choice>
  </mc:AlternateContent>
  <xr:revisionPtr revIDLastSave="0" documentId="13_ncr:1_{1FE1B0CF-0813-184D-B279-CCE56830FE83}" xr6:coauthVersionLast="47" xr6:coauthVersionMax="47" xr10:uidLastSave="{00000000-0000-0000-0000-000000000000}"/>
  <bookViews>
    <workbookView xWindow="0" yWindow="500" windowWidth="33600" windowHeight="18880" xr2:uid="{00000000-000D-0000-FFFF-FFFF00000000}"/>
  </bookViews>
  <sheets>
    <sheet name="Compound Interest Calculator" sheetId="7" r:id="rId1"/>
    <sheet name="Breakdown" sheetId="11" state="hidden" r:id="rId2"/>
    <sheet name="Calculations" sheetId="14" state="hidden" r:id="rId3"/>
  </sheets>
  <definedNames>
    <definedName name="A" localSheetId="1">'Compound Interest Calculator'!$F$16</definedName>
    <definedName name="A" localSheetId="2">'Compound Interest Calculator'!$F$16</definedName>
    <definedName name="A" localSheetId="0">'Compound Interest Calculator'!$F$16</definedName>
    <definedName name="i" localSheetId="2">'Compound Interest Calculator'!$F$8</definedName>
    <definedName name="i" localSheetId="0">'Compound Interest Calculator'!$F$8</definedName>
    <definedName name="n" localSheetId="2">Calculations!$C$13</definedName>
    <definedName name="n" localSheetId="0">Calculations!$C$13</definedName>
    <definedName name="p" localSheetId="1">Calculations!$C$12</definedName>
    <definedName name="p" localSheetId="2">Calculations!$C$12</definedName>
    <definedName name="p" localSheetId="0">Calculations!$C$12</definedName>
    <definedName name="_xlnm.Print_Area" localSheetId="0">'Compound Interest Calculator'!$B$1:$H$39</definedName>
    <definedName name="_xlnm.Print_Titles" localSheetId="0">'Compound Interest Calculator'!$42:$42</definedName>
    <definedName name="PV" localSheetId="1">'Compound Interest Calculator'!$F$6</definedName>
    <definedName name="PV" localSheetId="2">'Compound Interest Calculator'!$F$6</definedName>
    <definedName name="PV" localSheetId="0">'Compound Interest Calculator'!$F$6</definedName>
    <definedName name="rate" localSheetId="1">'Compound Interest Calculator'!$F$20</definedName>
    <definedName name="rate" localSheetId="2">'Compound Interest Calculator'!$F$20</definedName>
    <definedName name="rate" localSheetId="0">'Compound Interest Calculator'!$F$20</definedName>
    <definedName name="rper" localSheetId="0">'Compound Interest Calculator'!$F$20</definedName>
    <definedName name="t" localSheetId="2">'Compound Interest Calculator'!$F$10</definedName>
    <definedName name="t" localSheetId="0">'Compound Interest Calculator'!$F$10</definedName>
    <definedName name="valuevx">42.314159</definedName>
    <definedName name="vertex42_copyright" hidden="1">"© 2019 Vertex42 LLC "</definedName>
    <definedName name="vertex42_id" hidden="1">"compound-interest-calculator.xlsx"</definedName>
    <definedName name="vertex42_title" hidden="1">"Compound Interest Calculator"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7" l="1"/>
  <c r="C13" i="14"/>
  <c r="C14" i="14" s="1"/>
  <c r="C12" i="14"/>
  <c r="H5" i="11" l="1"/>
  <c r="G5" i="11"/>
  <c r="E5" i="11"/>
  <c r="C5" i="11"/>
  <c r="B6" i="11" l="1"/>
  <c r="E20" i="7"/>
  <c r="F20" i="7" l="1"/>
  <c r="C15" i="14" s="1"/>
  <c r="D6" i="11"/>
  <c r="E6" i="11" s="1"/>
  <c r="F6" i="11"/>
  <c r="C6" i="11"/>
  <c r="H6" i="11" l="1"/>
  <c r="B7" i="11" s="1"/>
  <c r="C7" i="11" s="1"/>
  <c r="G6" i="11"/>
  <c r="F7" i="11" l="1"/>
  <c r="H7" i="11" s="1"/>
  <c r="B8" i="11" s="1"/>
  <c r="D7" i="11"/>
  <c r="E7" i="11" s="1"/>
  <c r="G7" i="11" l="1"/>
  <c r="F8" i="11"/>
  <c r="H8" i="11" s="1"/>
  <c r="B9" i="11" s="1"/>
  <c r="D9" i="11" s="1"/>
  <c r="D8" i="11"/>
  <c r="E8" i="11" s="1"/>
  <c r="C8" i="11"/>
  <c r="F9" i="11" l="1"/>
  <c r="H9" i="11" s="1"/>
  <c r="B10" i="11" s="1"/>
  <c r="D10" i="11" s="1"/>
  <c r="C9" i="11"/>
  <c r="G8" i="11"/>
  <c r="E9" i="11"/>
  <c r="G9" i="11" l="1"/>
  <c r="C10" i="11"/>
  <c r="F10" i="11"/>
  <c r="H10" i="11" s="1"/>
  <c r="B11" i="11" s="1"/>
  <c r="D11" i="11" s="1"/>
  <c r="E10" i="11"/>
  <c r="G10" i="11" l="1"/>
  <c r="F11" i="11"/>
  <c r="H11" i="11" s="1"/>
  <c r="B12" i="11" s="1"/>
  <c r="D12" i="11" s="1"/>
  <c r="C11" i="11"/>
  <c r="E11" i="11"/>
  <c r="C12" i="11" l="1"/>
  <c r="F12" i="11"/>
  <c r="H12" i="11" s="1"/>
  <c r="B13" i="11" s="1"/>
  <c r="D13" i="11" s="1"/>
  <c r="G11" i="11"/>
  <c r="E12" i="11"/>
  <c r="G12" i="11" l="1"/>
  <c r="F13" i="11"/>
  <c r="G13" i="11" s="1"/>
  <c r="C13" i="11"/>
  <c r="E13" i="11"/>
  <c r="H13" i="11" l="1"/>
  <c r="B14" i="11" s="1"/>
  <c r="F14" i="11" s="1"/>
  <c r="C14" i="11" l="1"/>
  <c r="D14" i="11"/>
  <c r="E14" i="11" s="1"/>
  <c r="G14" i="11" l="1"/>
  <c r="H14" i="11"/>
  <c r="B15" i="11" s="1"/>
  <c r="F15" i="11" s="1"/>
  <c r="C15" i="11" l="1"/>
  <c r="D15" i="11"/>
  <c r="G15" i="11" s="1"/>
  <c r="E15" i="11" l="1"/>
  <c r="H15" i="11"/>
  <c r="B16" i="11" s="1"/>
  <c r="F16" i="11" s="1"/>
  <c r="D16" i="11" l="1"/>
  <c r="G16" i="11" s="1"/>
  <c r="C16" i="11"/>
  <c r="H16" i="11" l="1"/>
  <c r="B17" i="11" s="1"/>
  <c r="C17" i="11" s="1"/>
  <c r="E16" i="11"/>
  <c r="D17" i="11" l="1"/>
  <c r="F17" i="11"/>
  <c r="H17" i="11"/>
  <c r="B18" i="11" s="1"/>
  <c r="F18" i="11" s="1"/>
  <c r="G17" i="11"/>
  <c r="E17" i="11"/>
  <c r="D18" i="11" l="1"/>
  <c r="G18" i="11" s="1"/>
  <c r="C18" i="11"/>
  <c r="H18" i="11"/>
  <c r="B19" i="11" s="1"/>
  <c r="E18" i="11"/>
  <c r="F19" i="11" l="1"/>
  <c r="C19" i="11"/>
  <c r="D19" i="11"/>
  <c r="H19" i="11" l="1"/>
  <c r="B20" i="11" s="1"/>
  <c r="F20" i="11" s="1"/>
  <c r="G19" i="11"/>
  <c r="E19" i="11"/>
  <c r="C20" i="11" l="1"/>
  <c r="D20" i="11"/>
  <c r="H20" i="11" s="1"/>
  <c r="B21" i="11" s="1"/>
  <c r="D21" i="11" s="1"/>
  <c r="E20" i="11" l="1"/>
  <c r="G20" i="11"/>
  <c r="C21" i="11"/>
  <c r="F21" i="11"/>
  <c r="H21" i="11" s="1"/>
  <c r="B22" i="11" s="1"/>
  <c r="C22" i="11" s="1"/>
  <c r="E21" i="11"/>
  <c r="G21" i="11" l="1"/>
  <c r="D22" i="11"/>
  <c r="E22" i="11" s="1"/>
  <c r="F22" i="11"/>
  <c r="H22" i="11" l="1"/>
  <c r="B23" i="11" s="1"/>
  <c r="D23" i="11" s="1"/>
  <c r="E23" i="11" s="1"/>
  <c r="G22" i="11"/>
  <c r="F23" i="11" l="1"/>
  <c r="H23" i="11" s="1"/>
  <c r="B24" i="11" s="1"/>
  <c r="C24" i="11" s="1"/>
  <c r="C23" i="11"/>
  <c r="G23" i="11"/>
  <c r="F24" i="11" l="1"/>
  <c r="D24" i="11"/>
  <c r="E24" i="11" s="1"/>
  <c r="G24" i="11" l="1"/>
  <c r="H24" i="11"/>
  <c r="B25" i="11" s="1"/>
  <c r="D25" i="11" l="1"/>
  <c r="F25" i="11"/>
  <c r="H25" i="11" s="1"/>
  <c r="B26" i="11" s="1"/>
  <c r="C25" i="11"/>
  <c r="E25" i="11"/>
  <c r="D26" i="11" l="1"/>
  <c r="F26" i="11"/>
  <c r="H26" i="11" s="1"/>
  <c r="B27" i="11" s="1"/>
  <c r="C26" i="11"/>
  <c r="G25" i="11"/>
  <c r="F27" i="11" l="1"/>
  <c r="D27" i="11"/>
  <c r="G27" i="11" s="1"/>
  <c r="C27" i="11"/>
  <c r="E26" i="11"/>
  <c r="G26" i="11"/>
  <c r="E27" i="11" l="1"/>
  <c r="H27" i="11"/>
  <c r="B28" i="11" s="1"/>
  <c r="F28" i="11" s="1"/>
  <c r="C28" i="11" l="1"/>
  <c r="D28" i="11"/>
  <c r="H28" i="11" s="1"/>
  <c r="B29" i="11" s="1"/>
  <c r="D29" i="11" s="1"/>
  <c r="E29" i="11" s="1"/>
  <c r="G28" i="11"/>
  <c r="F29" i="11" l="1"/>
  <c r="C29" i="11"/>
  <c r="E28" i="11"/>
  <c r="H29" i="11"/>
  <c r="B30" i="11" s="1"/>
  <c r="C30" i="11" s="1"/>
  <c r="G29" i="11"/>
  <c r="D30" i="11"/>
  <c r="E30" i="11" s="1"/>
  <c r="F30" i="11"/>
  <c r="H30" i="11" s="1"/>
  <c r="B31" i="11" s="1"/>
  <c r="G30" i="11" l="1"/>
  <c r="D31" i="11"/>
  <c r="F31" i="11"/>
  <c r="C31" i="11"/>
  <c r="E31" i="11"/>
  <c r="H31" i="11" l="1"/>
  <c r="B32" i="11" s="1"/>
  <c r="C32" i="11" s="1"/>
  <c r="G31" i="11"/>
  <c r="D32" i="11"/>
  <c r="E32" i="11" s="1"/>
  <c r="F32" i="11"/>
  <c r="H32" i="11" s="1"/>
  <c r="B33" i="11" s="1"/>
  <c r="C33" i="11" s="1"/>
  <c r="G32" i="11" l="1"/>
  <c r="F33" i="11"/>
  <c r="D33" i="11"/>
  <c r="E33" i="11" s="1"/>
  <c r="G33" i="11" l="1"/>
  <c r="H33" i="11"/>
  <c r="B34" i="11" s="1"/>
  <c r="D34" i="11" l="1"/>
  <c r="C34" i="11"/>
  <c r="E34" i="11"/>
  <c r="F34" i="11"/>
  <c r="H34" i="11" s="1"/>
  <c r="B35" i="11" s="1"/>
  <c r="D35" i="11" l="1"/>
  <c r="F35" i="11"/>
  <c r="H35" i="11" s="1"/>
  <c r="B36" i="11" s="1"/>
  <c r="C35" i="11"/>
  <c r="E35" i="11"/>
  <c r="G34" i="11"/>
  <c r="F36" i="11" l="1"/>
  <c r="C36" i="11"/>
  <c r="D36" i="11"/>
  <c r="G35" i="11"/>
  <c r="G36" i="11" l="1"/>
  <c r="E36" i="11"/>
  <c r="H36" i="11"/>
  <c r="B37" i="11" s="1"/>
  <c r="C37" i="11" l="1"/>
  <c r="D37" i="11"/>
  <c r="F37" i="11"/>
  <c r="H37" i="11" l="1"/>
  <c r="B38" i="11" s="1"/>
  <c r="F38" i="11" s="1"/>
  <c r="C38" i="11"/>
  <c r="G37" i="11"/>
  <c r="E37" i="11"/>
  <c r="D38" i="11" l="1"/>
  <c r="H38" i="11"/>
  <c r="B39" i="11" s="1"/>
  <c r="C39" i="11" s="1"/>
  <c r="G38" i="11"/>
  <c r="E38" i="11"/>
  <c r="D39" i="11" l="1"/>
  <c r="F39" i="11"/>
  <c r="H39" i="11"/>
  <c r="B40" i="11" s="1"/>
  <c r="F40" i="11" s="1"/>
  <c r="E39" i="11"/>
  <c r="C40" i="11" l="1"/>
  <c r="D40" i="11"/>
  <c r="G39" i="11"/>
  <c r="H40" i="11"/>
  <c r="B41" i="11" s="1"/>
  <c r="G40" i="11"/>
  <c r="E40" i="11"/>
  <c r="F41" i="11"/>
  <c r="D41" i="11"/>
  <c r="C41" i="11"/>
  <c r="H41" i="11" l="1"/>
  <c r="B42" i="11" s="1"/>
  <c r="D42" i="11" s="1"/>
  <c r="G41" i="11"/>
  <c r="C42" i="11"/>
  <c r="F42" i="11"/>
  <c r="E41" i="11"/>
  <c r="H42" i="11" l="1"/>
  <c r="B43" i="11" s="1"/>
  <c r="D43" i="11" s="1"/>
  <c r="G42" i="11"/>
  <c r="E42" i="11"/>
  <c r="E43" i="11" l="1"/>
  <c r="F43" i="11"/>
  <c r="H43" i="11" s="1"/>
  <c r="B44" i="11" s="1"/>
  <c r="F44" i="11" s="1"/>
  <c r="C43" i="11"/>
  <c r="G43" i="11"/>
  <c r="D44" i="11" l="1"/>
  <c r="C44" i="11"/>
  <c r="G44" i="11"/>
  <c r="E44" i="11"/>
  <c r="H44" i="11"/>
  <c r="B45" i="11" s="1"/>
  <c r="C45" i="11" l="1"/>
  <c r="F45" i="11"/>
  <c r="D45" i="11"/>
  <c r="G45" i="11" s="1"/>
  <c r="E45" i="11" l="1"/>
  <c r="H45" i="11"/>
  <c r="B46" i="11" s="1"/>
  <c r="C46" i="11" s="1"/>
  <c r="D46" i="11" l="1"/>
  <c r="E46" i="11" s="1"/>
  <c r="F46" i="11"/>
  <c r="H46" i="11" s="1"/>
  <c r="B47" i="11" s="1"/>
  <c r="D47" i="11" s="1"/>
  <c r="E47" i="11" s="1"/>
  <c r="G46" i="11" l="1"/>
  <c r="F47" i="11"/>
  <c r="H47" i="11" s="1"/>
  <c r="B48" i="11" s="1"/>
  <c r="C47" i="11"/>
  <c r="G47" i="11" l="1"/>
  <c r="D48" i="11"/>
  <c r="E48" i="11" s="1"/>
  <c r="C48" i="11"/>
  <c r="F48" i="11"/>
  <c r="H48" i="11" s="1"/>
  <c r="B49" i="11" s="1"/>
  <c r="C49" i="11" s="1"/>
  <c r="G48" i="11" l="1"/>
  <c r="D49" i="11"/>
  <c r="F49" i="11"/>
  <c r="G49" i="11" l="1"/>
  <c r="E49" i="11"/>
  <c r="H49" i="11"/>
  <c r="B50" i="11" s="1"/>
  <c r="D50" i="11" s="1"/>
  <c r="F50" i="11" l="1"/>
  <c r="G50" i="11" s="1"/>
  <c r="C50" i="11"/>
  <c r="E50" i="11"/>
  <c r="H50" i="11"/>
  <c r="B51" i="11" s="1"/>
  <c r="F51" i="11" s="1"/>
  <c r="C51" i="11" l="1"/>
  <c r="D51" i="11"/>
  <c r="G51" i="11" s="1"/>
  <c r="E51" i="11"/>
  <c r="H51" i="11"/>
  <c r="B52" i="11" s="1"/>
  <c r="C52" i="11" l="1"/>
  <c r="F52" i="11"/>
  <c r="D52" i="11"/>
  <c r="G52" i="11" s="1"/>
  <c r="E52" i="11" l="1"/>
  <c r="H52" i="11"/>
  <c r="B53" i="11" s="1"/>
  <c r="C53" i="11" s="1"/>
  <c r="F53" i="11" l="1"/>
  <c r="D53" i="11"/>
  <c r="G53" i="11" s="1"/>
  <c r="E53" i="11" l="1"/>
  <c r="H53" i="11"/>
  <c r="B54" i="11" s="1"/>
  <c r="C54" i="11" l="1"/>
  <c r="F54" i="11"/>
  <c r="D54" i="11"/>
  <c r="H54" i="11" l="1"/>
  <c r="B55" i="11" s="1"/>
  <c r="F55" i="11" s="1"/>
  <c r="G54" i="11"/>
  <c r="E54" i="11"/>
  <c r="D55" i="11" l="1"/>
  <c r="E55" i="11" s="1"/>
  <c r="C55" i="11"/>
  <c r="H55" i="11"/>
  <c r="B56" i="11" s="1"/>
  <c r="D56" i="11" s="1"/>
  <c r="G55" i="11"/>
  <c r="F56" i="11" l="1"/>
  <c r="G56" i="11"/>
  <c r="E56" i="11"/>
  <c r="H56" i="11"/>
  <c r="B57" i="11" s="1"/>
  <c r="F57" i="11" s="1"/>
  <c r="C56" i="11"/>
  <c r="D57" i="11" l="1"/>
  <c r="C57" i="11"/>
  <c r="G57" i="11"/>
  <c r="E57" i="11"/>
  <c r="H57" i="11"/>
  <c r="B58" i="11" s="1"/>
  <c r="D58" i="11" l="1"/>
  <c r="F58" i="11"/>
  <c r="H58" i="11" s="1"/>
  <c r="B59" i="11" s="1"/>
  <c r="E58" i="11"/>
  <c r="C58" i="11"/>
  <c r="F59" i="11" l="1"/>
  <c r="C59" i="11"/>
  <c r="D59" i="11"/>
  <c r="G59" i="11" s="1"/>
  <c r="E59" i="11"/>
  <c r="G58" i="11"/>
  <c r="H59" i="11" l="1"/>
  <c r="B60" i="11" s="1"/>
  <c r="F60" i="11" l="1"/>
  <c r="D60" i="11"/>
  <c r="C60" i="11"/>
  <c r="G60" i="11" l="1"/>
  <c r="E60" i="11"/>
  <c r="H60" i="11"/>
  <c r="B61" i="11" s="1"/>
  <c r="C61" i="11" l="1"/>
  <c r="F61" i="11"/>
  <c r="D61" i="11"/>
  <c r="G61" i="11" s="1"/>
  <c r="H61" i="11" l="1"/>
  <c r="B62" i="11" s="1"/>
  <c r="E61" i="11"/>
  <c r="C62" i="11"/>
  <c r="D62" i="11"/>
  <c r="F62" i="11"/>
  <c r="E62" i="11"/>
  <c r="H62" i="11" l="1"/>
  <c r="B63" i="11" s="1"/>
  <c r="C63" i="11" s="1"/>
  <c r="G62" i="11"/>
  <c r="F63" i="11" l="1"/>
  <c r="D63" i="11"/>
  <c r="H63" i="11" s="1"/>
  <c r="B64" i="11" s="1"/>
  <c r="E63" i="11" l="1"/>
  <c r="F64" i="11"/>
  <c r="D64" i="11"/>
  <c r="C64" i="11"/>
  <c r="G63" i="11"/>
  <c r="E64" i="11"/>
  <c r="G64" i="11" l="1"/>
  <c r="H64" i="11"/>
  <c r="B65" i="11" s="1"/>
  <c r="C65" i="11" l="1"/>
  <c r="F65" i="11"/>
  <c r="D65" i="11"/>
  <c r="G65" i="11" l="1"/>
  <c r="E65" i="11"/>
  <c r="H65" i="11"/>
  <c r="B66" i="11" s="1"/>
  <c r="F66" i="11" l="1"/>
  <c r="D66" i="11"/>
  <c r="G66" i="11" s="1"/>
  <c r="C66" i="11"/>
  <c r="H66" i="11" l="1"/>
  <c r="B67" i="11" s="1"/>
  <c r="F67" i="11" s="1"/>
  <c r="E66" i="11"/>
  <c r="C67" i="11" l="1"/>
  <c r="D67" i="11"/>
  <c r="E67" i="11" s="1"/>
  <c r="H67" i="11"/>
  <c r="B68" i="11" s="1"/>
  <c r="G67" i="11" l="1"/>
  <c r="D68" i="11"/>
  <c r="F68" i="11"/>
  <c r="C68" i="11"/>
  <c r="H68" i="11" l="1"/>
  <c r="B69" i="11" s="1"/>
  <c r="G68" i="11"/>
  <c r="C69" i="11"/>
  <c r="D69" i="11"/>
  <c r="F69" i="11"/>
  <c r="H69" i="11" s="1"/>
  <c r="B70" i="11" s="1"/>
  <c r="E69" i="11"/>
  <c r="E68" i="11"/>
  <c r="G69" i="11" l="1"/>
  <c r="F70" i="11"/>
  <c r="D70" i="11"/>
  <c r="G70" i="11" s="1"/>
  <c r="C70" i="11"/>
  <c r="E70" i="11"/>
  <c r="H70" i="11" l="1"/>
  <c r="B71" i="11" s="1"/>
  <c r="F71" i="11" l="1"/>
  <c r="D71" i="11"/>
  <c r="G71" i="11" s="1"/>
  <c r="C71" i="11"/>
  <c r="E71" i="11"/>
  <c r="H71" i="11" l="1"/>
  <c r="B72" i="11" s="1"/>
  <c r="C72" i="11" l="1"/>
  <c r="F72" i="11"/>
  <c r="D72" i="11"/>
  <c r="G72" i="11" s="1"/>
  <c r="H72" i="11" l="1"/>
  <c r="B73" i="11" s="1"/>
  <c r="F73" i="11" s="1"/>
  <c r="E72" i="11"/>
  <c r="D73" i="11" l="1"/>
  <c r="C73" i="11"/>
  <c r="H73" i="11"/>
  <c r="B74" i="11" s="1"/>
  <c r="G73" i="11"/>
  <c r="E73" i="11"/>
  <c r="F74" i="11"/>
  <c r="C74" i="11"/>
  <c r="D74" i="11"/>
  <c r="E74" i="11" l="1"/>
  <c r="G74" i="11"/>
  <c r="H74" i="11"/>
  <c r="B75" i="11" s="1"/>
  <c r="D75" i="11" s="1"/>
  <c r="E75" i="11" s="1"/>
  <c r="C75" i="11" l="1"/>
  <c r="F75" i="11"/>
  <c r="H75" i="11"/>
  <c r="B76" i="11" s="1"/>
  <c r="F76" i="11" s="1"/>
  <c r="G75" i="11"/>
  <c r="C76" i="11" l="1"/>
  <c r="D76" i="11"/>
  <c r="E76" i="11" s="1"/>
  <c r="G76" i="11" l="1"/>
  <c r="H76" i="11"/>
  <c r="B77" i="11" s="1"/>
  <c r="C77" i="11" l="1"/>
  <c r="F77" i="11"/>
  <c r="D77" i="11"/>
  <c r="G77" i="11" s="1"/>
  <c r="H77" i="11" l="1"/>
  <c r="B78" i="11" s="1"/>
  <c r="E77" i="11"/>
  <c r="F78" i="11"/>
  <c r="D78" i="11"/>
  <c r="E78" i="11"/>
  <c r="C78" i="11"/>
  <c r="H78" i="11" l="1"/>
  <c r="B79" i="11" s="1"/>
  <c r="F79" i="11" s="1"/>
  <c r="C79" i="11"/>
  <c r="G78" i="11"/>
  <c r="D79" i="11" l="1"/>
  <c r="H79" i="11"/>
  <c r="B80" i="11" s="1"/>
  <c r="F80" i="11" s="1"/>
  <c r="G79" i="11"/>
  <c r="E79" i="11"/>
  <c r="D80" i="11" l="1"/>
  <c r="E80" i="11"/>
  <c r="C80" i="11"/>
  <c r="H80" i="11"/>
  <c r="B81" i="11" s="1"/>
  <c r="F81" i="11" s="1"/>
  <c r="G80" i="11"/>
  <c r="D81" i="11" l="1"/>
  <c r="C81" i="11"/>
  <c r="G81" i="11"/>
  <c r="E81" i="11"/>
  <c r="H81" i="11"/>
  <c r="B82" i="11" s="1"/>
  <c r="D82" i="11" l="1"/>
  <c r="C82" i="11"/>
  <c r="F82" i="11"/>
  <c r="H82" i="11" s="1"/>
  <c r="B83" i="11" s="1"/>
  <c r="C83" i="11" l="1"/>
  <c r="F83" i="11"/>
  <c r="D83" i="11"/>
  <c r="G83" i="11" s="1"/>
  <c r="E83" i="11"/>
  <c r="H83" i="11"/>
  <c r="B84" i="11" s="1"/>
  <c r="E82" i="11"/>
  <c r="G82" i="11"/>
  <c r="C84" i="11" l="1"/>
  <c r="D84" i="11"/>
  <c r="F84" i="11"/>
  <c r="H84" i="11" s="1"/>
  <c r="B85" i="11" s="1"/>
  <c r="C85" i="11" l="1"/>
  <c r="D85" i="11"/>
  <c r="F85" i="11"/>
  <c r="H85" i="11" s="1"/>
  <c r="B86" i="11" s="1"/>
  <c r="E85" i="11"/>
  <c r="G84" i="11"/>
  <c r="E84" i="11"/>
  <c r="F86" i="11" l="1"/>
  <c r="D86" i="11"/>
  <c r="G86" i="11" s="1"/>
  <c r="C86" i="11"/>
  <c r="E86" i="11"/>
  <c r="G85" i="11"/>
  <c r="H86" i="11" l="1"/>
  <c r="B87" i="11" s="1"/>
  <c r="D87" i="11" l="1"/>
  <c r="F87" i="11"/>
  <c r="H87" i="11" s="1"/>
  <c r="B88" i="11" s="1"/>
  <c r="C87" i="11"/>
  <c r="D88" i="11" l="1"/>
  <c r="F88" i="11"/>
  <c r="H88" i="11" s="1"/>
  <c r="B89" i="11" s="1"/>
  <c r="E88" i="11"/>
  <c r="C88" i="11"/>
  <c r="E87" i="11"/>
  <c r="G87" i="11"/>
  <c r="G88" i="11" l="1"/>
  <c r="F89" i="11"/>
  <c r="C89" i="11"/>
  <c r="D89" i="11"/>
  <c r="G89" i="11" s="1"/>
  <c r="E89" i="11"/>
  <c r="H89" i="11" l="1"/>
  <c r="B90" i="11" s="1"/>
  <c r="C90" i="11" l="1"/>
  <c r="D90" i="11"/>
  <c r="F90" i="11"/>
  <c r="H90" i="11" s="1"/>
  <c r="B91" i="11" s="1"/>
  <c r="E90" i="11"/>
  <c r="D91" i="11" l="1"/>
  <c r="F91" i="11"/>
  <c r="C91" i="11"/>
  <c r="E91" i="11"/>
  <c r="H91" i="11"/>
  <c r="B92" i="11" s="1"/>
  <c r="G90" i="11"/>
  <c r="G91" i="11" l="1"/>
  <c r="D92" i="11"/>
  <c r="C92" i="11"/>
  <c r="F92" i="11"/>
  <c r="H92" i="11" s="1"/>
  <c r="B93" i="11" s="1"/>
  <c r="C93" i="11" l="1"/>
  <c r="D93" i="11"/>
  <c r="F93" i="11"/>
  <c r="H93" i="11" s="1"/>
  <c r="B94" i="11" s="1"/>
  <c r="E92" i="11"/>
  <c r="G92" i="11"/>
  <c r="G93" i="11" l="1"/>
  <c r="C94" i="11"/>
  <c r="D94" i="11"/>
  <c r="E94" i="11" s="1"/>
  <c r="F94" i="11"/>
  <c r="H94" i="11" s="1"/>
  <c r="B95" i="11" s="1"/>
  <c r="E93" i="11"/>
  <c r="C95" i="11" l="1"/>
  <c r="D95" i="11"/>
  <c r="F95" i="11"/>
  <c r="H95" i="11" s="1"/>
  <c r="B96" i="11" s="1"/>
  <c r="E95" i="11"/>
  <c r="G94" i="11"/>
  <c r="G95" i="11" l="1"/>
  <c r="D96" i="11"/>
  <c r="C96" i="11"/>
  <c r="F96" i="11"/>
  <c r="E96" i="11"/>
  <c r="H96" i="11"/>
  <c r="B97" i="11" s="1"/>
  <c r="F97" i="11" l="1"/>
  <c r="D97" i="11"/>
  <c r="G97" i="11" s="1"/>
  <c r="C97" i="11"/>
  <c r="G96" i="11"/>
  <c r="E97" i="11" l="1"/>
  <c r="H97" i="11"/>
  <c r="B98" i="11" s="1"/>
  <c r="C98" i="11" s="1"/>
  <c r="D98" i="11" l="1"/>
  <c r="F98" i="11"/>
  <c r="H98" i="11" s="1"/>
  <c r="B99" i="11" s="1"/>
  <c r="F99" i="11" s="1"/>
  <c r="G98" i="11"/>
  <c r="E98" i="11"/>
  <c r="C99" i="11" l="1"/>
  <c r="D99" i="11"/>
  <c r="H99" i="11"/>
  <c r="B100" i="11" s="1"/>
  <c r="F100" i="11" s="1"/>
  <c r="C100" i="11" l="1"/>
  <c r="D100" i="11"/>
  <c r="G100" i="11" s="1"/>
  <c r="E99" i="11"/>
  <c r="G99" i="11"/>
  <c r="H100" i="11"/>
  <c r="B101" i="11" s="1"/>
  <c r="F101" i="11" s="1"/>
  <c r="E100" i="11" l="1"/>
  <c r="D101" i="11"/>
  <c r="E101" i="11" s="1"/>
  <c r="C101" i="11"/>
  <c r="G101" i="11"/>
  <c r="H101" i="11"/>
  <c r="B102" i="11" s="1"/>
  <c r="F102" i="11" s="1"/>
  <c r="C102" i="11" l="1"/>
  <c r="D102" i="11"/>
  <c r="H102" i="11" s="1"/>
  <c r="B103" i="11" s="1"/>
  <c r="G102" i="11" l="1"/>
  <c r="F103" i="11"/>
  <c r="D103" i="11"/>
  <c r="C103" i="11"/>
  <c r="E102" i="11"/>
  <c r="E103" i="11"/>
  <c r="G103" i="11" l="1"/>
  <c r="H103" i="11"/>
  <c r="B104" i="11" s="1"/>
  <c r="F104" i="11" s="1"/>
  <c r="C104" i="11" l="1"/>
  <c r="D104" i="11"/>
  <c r="G104" i="11" s="1"/>
  <c r="H104" i="11" l="1"/>
  <c r="B105" i="11" s="1"/>
  <c r="E104" i="11"/>
  <c r="C105" i="11" l="1"/>
  <c r="D105" i="11"/>
  <c r="F105" i="11"/>
  <c r="H105" i="11" s="1"/>
  <c r="B106" i="11" s="1"/>
  <c r="E105" i="11"/>
  <c r="G105" i="11" l="1"/>
  <c r="D106" i="11"/>
  <c r="C106" i="11"/>
  <c r="F106" i="11"/>
  <c r="H106" i="11" s="1"/>
  <c r="B107" i="11" s="1"/>
  <c r="E106" i="11"/>
  <c r="C107" i="11" l="1"/>
  <c r="D107" i="11"/>
  <c r="F107" i="11"/>
  <c r="H107" i="11" s="1"/>
  <c r="B108" i="11" s="1"/>
  <c r="G106" i="11"/>
  <c r="G107" i="11" l="1"/>
  <c r="F108" i="11"/>
  <c r="C108" i="11"/>
  <c r="D108" i="11"/>
  <c r="G108" i="11" s="1"/>
  <c r="E107" i="11"/>
  <c r="E108" i="11" l="1"/>
  <c r="H108" i="11"/>
  <c r="B109" i="11" s="1"/>
  <c r="D109" i="11" l="1"/>
  <c r="C109" i="11"/>
  <c r="F109" i="11"/>
  <c r="H109" i="11" s="1"/>
  <c r="B110" i="11" s="1"/>
  <c r="D110" i="11" l="1"/>
  <c r="E110" i="11" s="1"/>
  <c r="F110" i="11"/>
  <c r="C110" i="11"/>
  <c r="E109" i="11"/>
  <c r="G109" i="11"/>
  <c r="H110" i="11" l="1"/>
  <c r="B111" i="11" s="1"/>
  <c r="C111" i="11" s="1"/>
  <c r="G110" i="11"/>
  <c r="D111" i="11" l="1"/>
  <c r="F111" i="11"/>
  <c r="G111" i="11" l="1"/>
  <c r="H111" i="11"/>
  <c r="B112" i="11" s="1"/>
  <c r="C112" i="11" s="1"/>
  <c r="E111" i="11"/>
  <c r="D112" i="11" l="1"/>
  <c r="F112" i="11"/>
  <c r="G112" i="11" s="1"/>
  <c r="E112" i="11"/>
  <c r="H112" i="11" l="1"/>
  <c r="B113" i="11" s="1"/>
  <c r="F113" i="11" s="1"/>
  <c r="C113" i="11"/>
  <c r="D113" i="11"/>
  <c r="G113" i="11" l="1"/>
  <c r="E113" i="11"/>
  <c r="H113" i="11"/>
  <c r="B114" i="11" s="1"/>
  <c r="C114" i="11" s="1"/>
  <c r="F114" i="11" l="1"/>
  <c r="D114" i="11"/>
  <c r="E114" i="11" s="1"/>
  <c r="H114" i="11"/>
  <c r="B115" i="11" s="1"/>
  <c r="G114" i="11" l="1"/>
  <c r="F115" i="11"/>
  <c r="D115" i="11"/>
  <c r="G115" i="11" s="1"/>
  <c r="C115" i="11"/>
  <c r="H115" i="11" l="1"/>
  <c r="B116" i="11" s="1"/>
  <c r="E115" i="11"/>
  <c r="D116" i="11"/>
  <c r="C116" i="11"/>
  <c r="F116" i="11"/>
  <c r="H116" i="11" s="1"/>
  <c r="B117" i="11" s="1"/>
  <c r="D117" i="11" l="1"/>
  <c r="E117" i="11"/>
  <c r="C117" i="11"/>
  <c r="F117" i="11"/>
  <c r="H117" i="11" s="1"/>
  <c r="B118" i="11" s="1"/>
  <c r="G116" i="11"/>
  <c r="E116" i="11"/>
  <c r="F118" i="11" l="1"/>
  <c r="D118" i="11"/>
  <c r="G118" i="11" s="1"/>
  <c r="C118" i="11"/>
  <c r="G117" i="11"/>
  <c r="H118" i="11" l="1"/>
  <c r="B119" i="11" s="1"/>
  <c r="E118" i="11"/>
  <c r="D119" i="11"/>
  <c r="C119" i="11"/>
  <c r="E119" i="11"/>
  <c r="F119" i="11"/>
  <c r="H119" i="11" s="1"/>
  <c r="B120" i="11" s="1"/>
  <c r="C120" i="11" l="1"/>
  <c r="F120" i="11"/>
  <c r="D120" i="11"/>
  <c r="G120" i="11" s="1"/>
  <c r="G119" i="11"/>
  <c r="H120" i="11" l="1"/>
  <c r="B121" i="11" s="1"/>
  <c r="E120" i="11"/>
  <c r="D121" i="11" l="1"/>
  <c r="F121" i="11"/>
  <c r="H121" i="11" s="1"/>
  <c r="B122" i="11" s="1"/>
  <c r="C121" i="11"/>
  <c r="E121" i="11"/>
  <c r="G121" i="11" l="1"/>
  <c r="F122" i="11"/>
  <c r="C122" i="11"/>
  <c r="D122" i="11"/>
  <c r="G122" i="11" s="1"/>
  <c r="H122" i="11" l="1"/>
  <c r="B123" i="11" s="1"/>
  <c r="E122" i="11"/>
  <c r="D123" i="11"/>
  <c r="C123" i="11"/>
  <c r="F123" i="11"/>
  <c r="H123" i="11" s="1"/>
  <c r="B124" i="11" s="1"/>
  <c r="C124" i="11" l="1"/>
  <c r="G123" i="11"/>
  <c r="D124" i="11"/>
  <c r="E124" i="11" s="1"/>
  <c r="F124" i="11"/>
  <c r="E123" i="11"/>
  <c r="H124" i="11" l="1"/>
  <c r="B125" i="11" s="1"/>
  <c r="G124" i="11"/>
  <c r="D125" i="11"/>
  <c r="C125" i="11"/>
  <c r="F125" i="11"/>
  <c r="H125" i="11" s="1"/>
  <c r="B126" i="11" s="1"/>
  <c r="C126" i="11" s="1"/>
  <c r="E125" i="11"/>
  <c r="G125" i="11" l="1"/>
  <c r="D126" i="11"/>
  <c r="F126" i="11"/>
  <c r="H126" i="11" s="1"/>
  <c r="B127" i="11" s="1"/>
  <c r="D127" i="11" s="1"/>
  <c r="E127" i="11" s="1"/>
  <c r="E126" i="11"/>
  <c r="F127" i="11" l="1"/>
  <c r="C127" i="11"/>
  <c r="G126" i="11"/>
  <c r="H127" i="11"/>
  <c r="B128" i="11" s="1"/>
  <c r="C128" i="11" s="1"/>
  <c r="G127" i="11"/>
  <c r="F128" i="11" l="1"/>
  <c r="D128" i="11"/>
  <c r="E128" i="11" s="1"/>
  <c r="H128" i="11" l="1"/>
  <c r="B129" i="11" s="1"/>
  <c r="G128" i="11"/>
  <c r="C129" i="11" l="1"/>
  <c r="D129" i="11"/>
  <c r="E129" i="11"/>
  <c r="F129" i="11"/>
  <c r="H129" i="11" s="1"/>
  <c r="B130" i="11" s="1"/>
  <c r="F130" i="11" l="1"/>
  <c r="D130" i="11"/>
  <c r="G130" i="11" s="1"/>
  <c r="C130" i="11"/>
  <c r="H130" i="11"/>
  <c r="B131" i="11" s="1"/>
  <c r="C131" i="11" s="1"/>
  <c r="E130" i="11"/>
  <c r="G129" i="11"/>
  <c r="F131" i="11" l="1"/>
  <c r="D131" i="11"/>
  <c r="H131" i="11" s="1"/>
  <c r="B132" i="11" s="1"/>
  <c r="E131" i="11"/>
  <c r="G131" i="11" l="1"/>
  <c r="F132" i="11"/>
  <c r="C132" i="11"/>
  <c r="D132" i="11"/>
  <c r="G132" i="11" s="1"/>
  <c r="E132" i="11"/>
  <c r="H132" i="11" l="1"/>
  <c r="B133" i="11" s="1"/>
  <c r="D133" i="11" s="1"/>
  <c r="E133" i="11" l="1"/>
  <c r="C133" i="11"/>
  <c r="F133" i="11"/>
  <c r="H133" i="11" s="1"/>
  <c r="B134" i="11" s="1"/>
  <c r="F134" i="11" l="1"/>
  <c r="D134" i="11"/>
  <c r="G134" i="11" s="1"/>
  <c r="C134" i="11"/>
  <c r="G133" i="11"/>
  <c r="H134" i="11" l="1"/>
  <c r="B135" i="11" s="1"/>
  <c r="D135" i="11" s="1"/>
  <c r="C135" i="11"/>
  <c r="F135" i="11"/>
  <c r="E134" i="11"/>
  <c r="H135" i="11" l="1"/>
  <c r="B136" i="11" s="1"/>
  <c r="E135" i="11"/>
  <c r="G135" i="11"/>
  <c r="C136" i="11"/>
  <c r="F136" i="11"/>
  <c r="D136" i="11"/>
  <c r="G136" i="11" l="1"/>
  <c r="E136" i="11"/>
  <c r="H136" i="11"/>
  <c r="B137" i="11" s="1"/>
  <c r="C137" i="11" l="1"/>
  <c r="D137" i="11"/>
  <c r="E137" i="11" s="1"/>
  <c r="F137" i="11"/>
  <c r="G137" i="11" s="1"/>
  <c r="H137" i="11" l="1"/>
  <c r="B138" i="11" s="1"/>
  <c r="C138" i="11" s="1"/>
  <c r="F138" i="11" l="1"/>
  <c r="D138" i="11"/>
  <c r="E138" i="11" s="1"/>
  <c r="G138" i="11" l="1"/>
  <c r="H138" i="11"/>
  <c r="B139" i="11" s="1"/>
  <c r="D139" i="11" l="1"/>
  <c r="F139" i="11"/>
  <c r="H139" i="11" s="1"/>
  <c r="B140" i="11" s="1"/>
  <c r="E139" i="11"/>
  <c r="C139" i="11"/>
  <c r="D140" i="11" l="1"/>
  <c r="E140" i="11"/>
  <c r="C140" i="11"/>
  <c r="F140" i="11"/>
  <c r="H140" i="11" s="1"/>
  <c r="B141" i="11" s="1"/>
  <c r="G139" i="11"/>
  <c r="C141" i="11" l="1"/>
  <c r="D141" i="11"/>
  <c r="F141" i="11"/>
  <c r="H141" i="11" s="1"/>
  <c r="B142" i="11" s="1"/>
  <c r="E141" i="11"/>
  <c r="G140" i="11"/>
  <c r="F142" i="11" l="1"/>
  <c r="C142" i="11"/>
  <c r="D142" i="11"/>
  <c r="G142" i="11" s="1"/>
  <c r="G141" i="11"/>
  <c r="E142" i="11"/>
  <c r="H142" i="11" l="1"/>
  <c r="B143" i="11" s="1"/>
  <c r="C143" i="11" s="1"/>
  <c r="E143" i="11"/>
  <c r="D143" i="11" l="1"/>
  <c r="F143" i="11"/>
  <c r="H143" i="11" s="1"/>
  <c r="B144" i="11" s="1"/>
  <c r="C144" i="11" s="1"/>
  <c r="D144" i="11" l="1"/>
  <c r="E144" i="11" s="1"/>
  <c r="F144" i="11"/>
  <c r="G143" i="11"/>
  <c r="G144" i="11"/>
  <c r="H144" i="11"/>
  <c r="B145" i="11" s="1"/>
  <c r="C145" i="11" l="1"/>
  <c r="F145" i="11"/>
  <c r="D145" i="11"/>
  <c r="H145" i="11" l="1"/>
  <c r="B146" i="11" s="1"/>
  <c r="D146" i="11" s="1"/>
  <c r="E146" i="11" s="1"/>
  <c r="C146" i="11"/>
  <c r="F146" i="11"/>
  <c r="H146" i="11" s="1"/>
  <c r="B147" i="11" s="1"/>
  <c r="C147" i="11" s="1"/>
  <c r="E145" i="11"/>
  <c r="G145" i="11"/>
  <c r="D147" i="11" l="1"/>
  <c r="F147" i="11"/>
  <c r="G147" i="11" s="1"/>
  <c r="G146" i="11"/>
  <c r="E147" i="11"/>
  <c r="H147" i="11"/>
  <c r="B148" i="11" s="1"/>
  <c r="C148" i="11" l="1"/>
  <c r="D148" i="11"/>
  <c r="E148" i="11" s="1"/>
  <c r="F148" i="11"/>
  <c r="H148" i="11" s="1"/>
  <c r="B149" i="11" s="1"/>
  <c r="F149" i="11" l="1"/>
  <c r="C149" i="11"/>
  <c r="D149" i="11"/>
  <c r="G149" i="11" s="1"/>
  <c r="G148" i="11"/>
  <c r="E149" i="11" l="1"/>
  <c r="H149" i="11"/>
  <c r="B150" i="11" s="1"/>
  <c r="F150" i="11" s="1"/>
  <c r="C150" i="11" l="1"/>
  <c r="D150" i="11"/>
  <c r="E150" i="11" s="1"/>
  <c r="G150" i="11" l="1"/>
  <c r="H150" i="11"/>
  <c r="B151" i="11" s="1"/>
  <c r="C151" i="11" l="1"/>
  <c r="F151" i="11"/>
  <c r="D151" i="11"/>
  <c r="G151" i="11" l="1"/>
  <c r="E151" i="11"/>
  <c r="H151" i="11"/>
  <c r="B152" i="11" s="1"/>
  <c r="D152" i="11" l="1"/>
  <c r="C152" i="11"/>
  <c r="F152" i="11"/>
  <c r="H152" i="11" s="1"/>
  <c r="B153" i="11" s="1"/>
  <c r="E152" i="11"/>
  <c r="D153" i="11" l="1"/>
  <c r="C153" i="11"/>
  <c r="F153" i="11"/>
  <c r="H153" i="11" s="1"/>
  <c r="B154" i="11" s="1"/>
  <c r="E153" i="11"/>
  <c r="G152" i="11"/>
  <c r="F154" i="11" l="1"/>
  <c r="C154" i="11"/>
  <c r="D154" i="11"/>
  <c r="G154" i="11" s="1"/>
  <c r="H154" i="11"/>
  <c r="B155" i="11" s="1"/>
  <c r="G153" i="11"/>
  <c r="E154" i="11" l="1"/>
  <c r="D155" i="11"/>
  <c r="F155" i="11"/>
  <c r="H155" i="11" s="1"/>
  <c r="B156" i="11" s="1"/>
  <c r="C155" i="11"/>
  <c r="E155" i="11"/>
  <c r="G155" i="11" l="1"/>
  <c r="D156" i="11"/>
  <c r="F156" i="11"/>
  <c r="H156" i="11" s="1"/>
  <c r="B157" i="11" s="1"/>
  <c r="E156" i="11"/>
  <c r="C156" i="11"/>
  <c r="G156" i="11" l="1"/>
  <c r="D157" i="11"/>
  <c r="F157" i="11"/>
  <c r="H157" i="11" s="1"/>
  <c r="B158" i="11" s="1"/>
  <c r="C157" i="11"/>
  <c r="D158" i="11" l="1"/>
  <c r="F158" i="11"/>
  <c r="H158" i="11" s="1"/>
  <c r="B159" i="11" s="1"/>
  <c r="C158" i="11"/>
  <c r="G157" i="11"/>
  <c r="E157" i="11"/>
  <c r="D159" i="11" l="1"/>
  <c r="C159" i="11"/>
  <c r="F159" i="11"/>
  <c r="H159" i="11" s="1"/>
  <c r="B160" i="11" s="1"/>
  <c r="E159" i="11"/>
  <c r="E158" i="11"/>
  <c r="G158" i="11"/>
  <c r="F160" i="11" l="1"/>
  <c r="D160" i="11"/>
  <c r="G160" i="11" s="1"/>
  <c r="C160" i="11"/>
  <c r="G159" i="11"/>
  <c r="H160" i="11" l="1"/>
  <c r="B161" i="11" s="1"/>
  <c r="F161" i="11" s="1"/>
  <c r="E160" i="11"/>
  <c r="D161" i="11" l="1"/>
  <c r="C161" i="11"/>
  <c r="G161" i="11"/>
  <c r="E161" i="11"/>
  <c r="H161" i="11"/>
  <c r="B162" i="11" s="1"/>
  <c r="C162" i="11" l="1"/>
  <c r="F162" i="11"/>
  <c r="D162" i="11"/>
  <c r="G162" i="11" s="1"/>
  <c r="H162" i="11" l="1"/>
  <c r="B163" i="11" s="1"/>
  <c r="D163" i="11" s="1"/>
  <c r="E163" i="11" s="1"/>
  <c r="E162" i="11"/>
  <c r="F163" i="11" l="1"/>
  <c r="C163" i="11"/>
  <c r="H163" i="11"/>
  <c r="B164" i="11" s="1"/>
  <c r="F164" i="11" s="1"/>
  <c r="C164" i="11"/>
  <c r="G163" i="11"/>
  <c r="D164" i="11" l="1"/>
  <c r="G164" i="11"/>
  <c r="H164" i="11"/>
  <c r="B165" i="11" s="1"/>
  <c r="E164" i="11"/>
  <c r="C165" i="11" l="1"/>
  <c r="F165" i="11"/>
  <c r="D165" i="11"/>
  <c r="G165" i="11" l="1"/>
  <c r="E165" i="11"/>
  <c r="H165" i="11"/>
  <c r="B166" i="11" s="1"/>
  <c r="C166" i="11" l="1"/>
  <c r="F166" i="11"/>
  <c r="D166" i="11"/>
  <c r="G166" i="11" s="1"/>
  <c r="E166" i="11"/>
  <c r="H166" i="11" l="1"/>
  <c r="B167" i="11" s="1"/>
  <c r="F167" i="11" l="1"/>
  <c r="C167" i="11"/>
  <c r="D167" i="11"/>
  <c r="G167" i="11" s="1"/>
  <c r="E167" i="11"/>
  <c r="H167" i="11"/>
  <c r="B168" i="11" s="1"/>
  <c r="C168" i="11" l="1"/>
  <c r="F168" i="11"/>
  <c r="D168" i="11"/>
  <c r="G168" i="11" s="1"/>
  <c r="E168" i="11"/>
  <c r="H168" i="11" l="1"/>
  <c r="B169" i="11" s="1"/>
  <c r="C169" i="11" s="1"/>
  <c r="D169" i="11"/>
  <c r="F169" i="11" l="1"/>
  <c r="G169" i="11" s="1"/>
  <c r="E169" i="11"/>
  <c r="H169" i="11" l="1"/>
  <c r="B170" i="11" s="1"/>
  <c r="C170" i="11" l="1"/>
  <c r="F170" i="11"/>
  <c r="H170" i="11" s="1"/>
  <c r="B171" i="11" s="1"/>
  <c r="D170" i="11"/>
  <c r="C171" i="11" l="1"/>
  <c r="F171" i="11"/>
  <c r="D171" i="11"/>
  <c r="G171" i="11" s="1"/>
  <c r="G170" i="11"/>
  <c r="E170" i="11"/>
  <c r="E171" i="11"/>
  <c r="H171" i="11"/>
  <c r="B172" i="11" s="1"/>
  <c r="C172" i="11" l="1"/>
  <c r="D172" i="11"/>
  <c r="F172" i="11"/>
  <c r="H172" i="11" s="1"/>
  <c r="B173" i="11" s="1"/>
  <c r="E172" i="11"/>
  <c r="C173" i="11" l="1"/>
  <c r="F173" i="11"/>
  <c r="D173" i="11"/>
  <c r="G173" i="11" s="1"/>
  <c r="G172" i="11"/>
  <c r="E173" i="11" l="1"/>
  <c r="H173" i="11"/>
  <c r="B174" i="11" s="1"/>
  <c r="F174" i="11" l="1"/>
  <c r="D174" i="11"/>
  <c r="G174" i="11" s="1"/>
  <c r="C174" i="11"/>
  <c r="H174" i="11"/>
  <c r="B175" i="11" s="1"/>
  <c r="E174" i="11"/>
  <c r="C175" i="11" l="1"/>
  <c r="F175" i="11"/>
  <c r="D175" i="11"/>
  <c r="G175" i="11" s="1"/>
  <c r="E175" i="11"/>
  <c r="H175" i="11"/>
  <c r="B176" i="11" s="1"/>
  <c r="C176" i="11" l="1"/>
  <c r="F176" i="11"/>
  <c r="D176" i="11"/>
  <c r="G176" i="11" s="1"/>
  <c r="E176" i="11"/>
  <c r="H176" i="11" l="1"/>
  <c r="B177" i="11" s="1"/>
  <c r="C177" i="11" l="1"/>
  <c r="F177" i="11"/>
  <c r="D177" i="11"/>
  <c r="G177" i="11" s="1"/>
  <c r="H177" i="11" l="1"/>
  <c r="B178" i="11" s="1"/>
  <c r="C178" i="11" s="1"/>
  <c r="E177" i="11"/>
  <c r="F178" i="11" l="1"/>
  <c r="D178" i="11"/>
  <c r="H178" i="11" s="1"/>
  <c r="B179" i="11" s="1"/>
  <c r="G178" i="11"/>
  <c r="E178" i="11"/>
  <c r="C179" i="11" l="1"/>
  <c r="F179" i="11"/>
  <c r="D179" i="11"/>
  <c r="G179" i="11" s="1"/>
  <c r="E179" i="11" l="1"/>
  <c r="H179" i="11"/>
  <c r="B180" i="11" s="1"/>
  <c r="C180" i="11" l="1"/>
  <c r="F180" i="11"/>
  <c r="D180" i="11"/>
  <c r="G180" i="11" l="1"/>
  <c r="E180" i="11"/>
  <c r="H180" i="11"/>
  <c r="B181" i="11" s="1"/>
  <c r="D181" i="11" l="1"/>
  <c r="C181" i="11"/>
  <c r="F181" i="11"/>
  <c r="H181" i="11" s="1"/>
  <c r="B182" i="11" s="1"/>
  <c r="F182" i="11"/>
  <c r="D182" i="11"/>
  <c r="G182" i="11" s="1"/>
  <c r="C182" i="11"/>
  <c r="E181" i="11" l="1"/>
  <c r="G181" i="11"/>
  <c r="H182" i="11"/>
  <c r="B183" i="11" s="1"/>
  <c r="E182" i="11"/>
  <c r="C183" i="11" l="1"/>
  <c r="D183" i="11"/>
  <c r="F183" i="11"/>
  <c r="H183" i="11" s="1"/>
  <c r="B184" i="11" s="1"/>
  <c r="E183" i="11"/>
  <c r="G183" i="11" l="1"/>
  <c r="D184" i="11"/>
  <c r="E184" i="11"/>
  <c r="C184" i="11"/>
  <c r="F184" i="11"/>
  <c r="H184" i="11" s="1"/>
  <c r="B185" i="11" s="1"/>
  <c r="F185" i="11" l="1"/>
  <c r="C185" i="11"/>
  <c r="D185" i="11"/>
  <c r="G185" i="11" s="1"/>
  <c r="G184" i="11"/>
  <c r="H185" i="11" l="1"/>
  <c r="B186" i="11" s="1"/>
  <c r="F186" i="11" s="1"/>
  <c r="D186" i="11"/>
  <c r="E185" i="11"/>
  <c r="C186" i="11" l="1"/>
  <c r="G186" i="11"/>
  <c r="E186" i="11"/>
  <c r="H186" i="11"/>
  <c r="B187" i="11" s="1"/>
  <c r="D187" i="11" l="1"/>
  <c r="E187" i="11" s="1"/>
  <c r="C187" i="11"/>
  <c r="F187" i="11"/>
  <c r="H187" i="11" s="1"/>
  <c r="B188" i="11" s="1"/>
  <c r="D188" i="11" l="1"/>
  <c r="E188" i="11" s="1"/>
  <c r="C188" i="11"/>
  <c r="F188" i="11"/>
  <c r="H188" i="11" s="1"/>
  <c r="B189" i="11" s="1"/>
  <c r="G187" i="11"/>
  <c r="F189" i="11" l="1"/>
  <c r="C189" i="11"/>
  <c r="D189" i="11"/>
  <c r="G189" i="11" s="1"/>
  <c r="E189" i="11"/>
  <c r="G188" i="11"/>
  <c r="H189" i="11" l="1"/>
  <c r="B190" i="11" s="1"/>
  <c r="D190" i="11" l="1"/>
  <c r="C190" i="11"/>
  <c r="F190" i="11"/>
  <c r="H190" i="11" s="1"/>
  <c r="B191" i="11" s="1"/>
  <c r="E190" i="11"/>
  <c r="G190" i="11" l="1"/>
  <c r="D191" i="11"/>
  <c r="E191" i="11"/>
  <c r="F191" i="11"/>
  <c r="H191" i="11" s="1"/>
  <c r="B192" i="11" s="1"/>
  <c r="C191" i="11"/>
  <c r="C192" i="11" l="1"/>
  <c r="D192" i="11"/>
  <c r="E192" i="11" s="1"/>
  <c r="F192" i="11"/>
  <c r="G191" i="11"/>
  <c r="H192" i="11" l="1"/>
  <c r="B193" i="11" s="1"/>
  <c r="F193" i="11" s="1"/>
  <c r="G192" i="11"/>
  <c r="D193" i="11" l="1"/>
  <c r="G193" i="11" s="1"/>
  <c r="C193" i="11"/>
  <c r="H193" i="11" l="1"/>
  <c r="B194" i="11" s="1"/>
  <c r="C194" i="11" s="1"/>
  <c r="E193" i="11"/>
  <c r="F194" i="11" l="1"/>
  <c r="H194" i="11" s="1"/>
  <c r="B195" i="11" s="1"/>
  <c r="D194" i="11"/>
  <c r="E194" i="11" s="1"/>
  <c r="G194" i="11" l="1"/>
  <c r="F195" i="11"/>
  <c r="H195" i="11" s="1"/>
  <c r="B196" i="11" s="1"/>
  <c r="D195" i="11"/>
  <c r="G195" i="11" s="1"/>
  <c r="C195" i="11"/>
  <c r="E195" i="11" l="1"/>
  <c r="C196" i="11"/>
  <c r="D196" i="11"/>
  <c r="F196" i="11"/>
  <c r="H196" i="11" s="1"/>
  <c r="B197" i="11" s="1"/>
  <c r="E196" i="11"/>
  <c r="G196" i="11" l="1"/>
  <c r="F197" i="11"/>
  <c r="D197" i="11"/>
  <c r="C197" i="11"/>
  <c r="E197" i="11"/>
  <c r="G197" i="11" l="1"/>
  <c r="H197" i="11"/>
  <c r="B198" i="11" s="1"/>
  <c r="D198" i="11" l="1"/>
  <c r="F198" i="11"/>
  <c r="E198" i="11"/>
  <c r="C198" i="11"/>
  <c r="H198" i="11"/>
  <c r="B199" i="11" s="1"/>
  <c r="G198" i="11" l="1"/>
  <c r="D199" i="11"/>
  <c r="E199" i="11"/>
  <c r="C199" i="11"/>
  <c r="F199" i="11"/>
  <c r="H199" i="11" s="1"/>
  <c r="B200" i="11" s="1"/>
  <c r="D200" i="11" l="1"/>
  <c r="E200" i="11" s="1"/>
  <c r="C200" i="11"/>
  <c r="F200" i="11"/>
  <c r="G199" i="11"/>
  <c r="H200" i="11" l="1"/>
  <c r="B201" i="11" s="1"/>
  <c r="C201" i="11" s="1"/>
  <c r="D201" i="11"/>
  <c r="G200" i="11"/>
  <c r="E201" i="11" l="1"/>
  <c r="F201" i="11"/>
  <c r="H201" i="11" s="1"/>
  <c r="B202" i="11" s="1"/>
  <c r="C202" i="11" s="1"/>
  <c r="E202" i="11"/>
  <c r="G201" i="11"/>
  <c r="D202" i="11" l="1"/>
  <c r="F202" i="11"/>
  <c r="H202" i="11"/>
  <c r="B203" i="11" s="1"/>
  <c r="G202" i="11"/>
  <c r="D203" i="11" l="1"/>
  <c r="F203" i="11"/>
  <c r="H203" i="11" s="1"/>
  <c r="B204" i="11" s="1"/>
  <c r="C203" i="11"/>
  <c r="G203" i="11" l="1"/>
  <c r="D204" i="11"/>
  <c r="G204" i="11" s="1"/>
  <c r="F204" i="11"/>
  <c r="H204" i="11" s="1"/>
  <c r="B205" i="11" s="1"/>
  <c r="C204" i="11"/>
  <c r="E203" i="11"/>
  <c r="E204" i="11" l="1"/>
  <c r="D205" i="11"/>
  <c r="G205" i="11" s="1"/>
  <c r="F205" i="11"/>
  <c r="H205" i="11" s="1"/>
  <c r="B206" i="11" s="1"/>
  <c r="C205" i="11"/>
  <c r="E205" i="11"/>
  <c r="C206" i="11" l="1"/>
  <c r="D206" i="11"/>
  <c r="F206" i="11"/>
  <c r="H206" i="11" s="1"/>
  <c r="B207" i="11" s="1"/>
  <c r="E206" i="11"/>
  <c r="G206" i="11" l="1"/>
  <c r="F207" i="11"/>
  <c r="D207" i="11"/>
  <c r="G207" i="11" s="1"/>
  <c r="C207" i="11"/>
  <c r="E207" i="11" l="1"/>
  <c r="H207" i="11"/>
  <c r="B208" i="11" s="1"/>
  <c r="F208" i="11" l="1"/>
  <c r="D208" i="11"/>
  <c r="C208" i="11"/>
  <c r="E208" i="11"/>
  <c r="H208" i="11"/>
  <c r="B209" i="11" s="1"/>
  <c r="G208" i="11" l="1"/>
  <c r="C209" i="11"/>
  <c r="F209" i="11"/>
  <c r="D209" i="11"/>
  <c r="G209" i="11" s="1"/>
  <c r="H209" i="11" l="1"/>
  <c r="B210" i="11" s="1"/>
  <c r="E209" i="11"/>
  <c r="F210" i="11" l="1"/>
  <c r="D210" i="11"/>
  <c r="C210" i="11"/>
  <c r="G210" i="11" l="1"/>
  <c r="H210" i="11"/>
  <c r="B211" i="11" s="1"/>
  <c r="F211" i="11" s="1"/>
  <c r="E210" i="11"/>
  <c r="C211" i="11" l="1"/>
  <c r="D211" i="11"/>
  <c r="G211" i="11" s="1"/>
  <c r="E211" i="11"/>
  <c r="H211" i="11" l="1"/>
  <c r="B212" i="11" s="1"/>
  <c r="F212" i="11" s="1"/>
  <c r="D212" i="11" l="1"/>
  <c r="G212" i="11" s="1"/>
  <c r="C212" i="11"/>
  <c r="H212" i="11" l="1"/>
  <c r="B213" i="11" s="1"/>
  <c r="E212" i="11"/>
  <c r="F213" i="11" l="1"/>
  <c r="H213" i="11" s="1"/>
  <c r="B214" i="11" s="1"/>
  <c r="D214" i="11" s="1"/>
  <c r="E214" i="11" s="1"/>
  <c r="D213" i="11"/>
  <c r="E213" i="11"/>
  <c r="C213" i="11"/>
  <c r="C214" i="11"/>
  <c r="F214" i="11" l="1"/>
  <c r="H214" i="11" s="1"/>
  <c r="B215" i="11" s="1"/>
  <c r="D215" i="11" s="1"/>
  <c r="G213" i="11"/>
  <c r="C215" i="11" l="1"/>
  <c r="H215" i="11"/>
  <c r="B216" i="11" s="1"/>
  <c r="F216" i="11" s="1"/>
  <c r="E215" i="11"/>
  <c r="F215" i="11"/>
  <c r="G215" i="11" s="1"/>
  <c r="G214" i="11"/>
  <c r="E216" i="11" l="1"/>
  <c r="D216" i="11"/>
  <c r="G216" i="11" s="1"/>
  <c r="C216" i="11"/>
  <c r="H216" i="11" l="1"/>
  <c r="B217" i="11" s="1"/>
  <c r="C217" i="11" l="1"/>
  <c r="D217" i="11"/>
  <c r="G217" i="11" s="1"/>
  <c r="F217" i="11"/>
  <c r="E217" i="11" l="1"/>
  <c r="H217" i="11"/>
  <c r="B218" i="11" s="1"/>
  <c r="D218" i="11" l="1"/>
  <c r="C218" i="11"/>
  <c r="F218" i="11"/>
  <c r="H218" i="11" s="1"/>
  <c r="B219" i="11" s="1"/>
  <c r="E218" i="11"/>
  <c r="D219" i="11" l="1"/>
  <c r="C219" i="11"/>
  <c r="F219" i="11"/>
  <c r="H219" i="11" s="1"/>
  <c r="B220" i="11" s="1"/>
  <c r="E219" i="11"/>
  <c r="G218" i="11"/>
  <c r="F220" i="11" l="1"/>
  <c r="C220" i="11"/>
  <c r="D220" i="11"/>
  <c r="G220" i="11" s="1"/>
  <c r="H220" i="11"/>
  <c r="B221" i="11" s="1"/>
  <c r="C221" i="11" s="1"/>
  <c r="E220" i="11"/>
  <c r="G219" i="11"/>
  <c r="D221" i="11"/>
  <c r="F221" i="11"/>
  <c r="H221" i="11" s="1"/>
  <c r="B222" i="11" s="1"/>
  <c r="E221" i="11" l="1"/>
  <c r="G221" i="11"/>
  <c r="C222" i="11"/>
  <c r="F222" i="11"/>
  <c r="D222" i="11"/>
  <c r="G222" i="11" s="1"/>
  <c r="E222" i="11"/>
  <c r="H222" i="11" l="1"/>
  <c r="B223" i="11" s="1"/>
  <c r="C223" i="11" s="1"/>
  <c r="D223" i="11" l="1"/>
  <c r="G223" i="11" s="1"/>
  <c r="F223" i="11"/>
  <c r="E223" i="11" l="1"/>
  <c r="H223" i="11"/>
  <c r="B224" i="11" s="1"/>
  <c r="F224" i="11" s="1"/>
  <c r="D224" i="11" l="1"/>
  <c r="H224" i="11" s="1"/>
  <c r="B225" i="11" s="1"/>
  <c r="C224" i="11"/>
  <c r="E224" i="11"/>
  <c r="E225" i="11" l="1"/>
  <c r="C225" i="11"/>
  <c r="F225" i="11"/>
  <c r="D225" i="11"/>
  <c r="G225" i="11" s="1"/>
  <c r="G224" i="11"/>
  <c r="H225" i="11"/>
  <c r="B226" i="11" s="1"/>
  <c r="C226" i="11" l="1"/>
  <c r="D226" i="11"/>
  <c r="E226" i="11"/>
  <c r="F226" i="11"/>
  <c r="H226" i="11" l="1"/>
  <c r="B227" i="11" s="1"/>
  <c r="C227" i="11" s="1"/>
  <c r="G226" i="11"/>
  <c r="E227" i="11" l="1"/>
  <c r="F227" i="11"/>
  <c r="H227" i="11" s="1"/>
  <c r="B228" i="11" s="1"/>
  <c r="D228" i="11" s="1"/>
  <c r="D227" i="11"/>
  <c r="G227" i="11"/>
  <c r="F228" i="11" l="1"/>
  <c r="H228" i="11" s="1"/>
  <c r="B229" i="11" s="1"/>
  <c r="D229" i="11" s="1"/>
  <c r="E228" i="11"/>
  <c r="C228" i="11"/>
  <c r="F229" i="11"/>
  <c r="G228" i="11"/>
  <c r="H229" i="11" l="1"/>
  <c r="B230" i="11" s="1"/>
  <c r="C230" i="11" s="1"/>
  <c r="C229" i="11"/>
  <c r="E229" i="11"/>
  <c r="G229" i="11"/>
  <c r="H230" i="11" l="1"/>
  <c r="B231" i="11" s="1"/>
  <c r="C231" i="11" s="1"/>
  <c r="F230" i="11"/>
  <c r="D230" i="11"/>
  <c r="E230" i="11" s="1"/>
  <c r="G230" i="11"/>
  <c r="F231" i="11"/>
  <c r="E231" i="11" l="1"/>
  <c r="D231" i="11"/>
  <c r="H231" i="11" s="1"/>
  <c r="B232" i="11" s="1"/>
  <c r="F232" i="11" l="1"/>
  <c r="D232" i="11"/>
  <c r="G232" i="11" s="1"/>
  <c r="C232" i="11"/>
  <c r="E232" i="11"/>
  <c r="G231" i="11"/>
  <c r="H232" i="11"/>
  <c r="B233" i="11" s="1"/>
  <c r="F233" i="11" s="1"/>
  <c r="D233" i="11" l="1"/>
  <c r="C233" i="11"/>
  <c r="G233" i="11"/>
  <c r="E233" i="11"/>
  <c r="H233" i="11"/>
  <c r="B234" i="11" s="1"/>
  <c r="F234" i="11" l="1"/>
  <c r="C234" i="11"/>
  <c r="D234" i="11"/>
  <c r="G234" i="11" s="1"/>
  <c r="H234" i="11" l="1"/>
  <c r="B235" i="11" s="1"/>
  <c r="E234" i="11"/>
  <c r="D235" i="11" l="1"/>
  <c r="E235" i="11"/>
  <c r="F235" i="11"/>
  <c r="H235" i="11" s="1"/>
  <c r="B236" i="11" s="1"/>
  <c r="C235" i="11"/>
  <c r="G235" i="11" l="1"/>
  <c r="C236" i="11"/>
  <c r="F236" i="11"/>
  <c r="D236" i="11"/>
  <c r="E236" i="11"/>
  <c r="H236" i="11" l="1"/>
  <c r="B237" i="11" s="1"/>
  <c r="G236" i="11"/>
  <c r="C237" i="11"/>
  <c r="F237" i="11"/>
  <c r="D237" i="11"/>
  <c r="G237" i="11" s="1"/>
  <c r="E237" i="11"/>
  <c r="H237" i="11"/>
  <c r="B238" i="11" s="1"/>
  <c r="C238" i="11" l="1"/>
  <c r="F238" i="11"/>
  <c r="E238" i="11"/>
  <c r="D238" i="11"/>
  <c r="G238" i="11" s="1"/>
  <c r="H238" i="11" l="1"/>
  <c r="B239" i="11" s="1"/>
  <c r="F239" i="11" l="1"/>
  <c r="C239" i="11"/>
  <c r="D239" i="11"/>
  <c r="G239" i="11" s="1"/>
  <c r="E239" i="11" l="1"/>
  <c r="H239" i="11"/>
  <c r="B240" i="11" s="1"/>
  <c r="F240" i="11" l="1"/>
  <c r="C240" i="11"/>
  <c r="D240" i="11"/>
  <c r="G240" i="11" s="1"/>
  <c r="H240" i="11" l="1"/>
  <c r="B241" i="11" s="1"/>
  <c r="D241" i="11"/>
  <c r="F241" i="11"/>
  <c r="H241" i="11" s="1"/>
  <c r="B242" i="11" s="1"/>
  <c r="C241" i="11"/>
  <c r="E240" i="11"/>
  <c r="G241" i="11" l="1"/>
  <c r="E241" i="11"/>
  <c r="F242" i="11"/>
  <c r="D242" i="11"/>
  <c r="G242" i="11" s="1"/>
  <c r="C242" i="11"/>
  <c r="E242" i="11"/>
  <c r="H242" i="11"/>
  <c r="B243" i="11" s="1"/>
  <c r="F243" i="11" l="1"/>
  <c r="H243" i="11" s="1"/>
  <c r="B244" i="11" s="1"/>
  <c r="C243" i="11"/>
  <c r="D243" i="11"/>
  <c r="E243" i="11"/>
  <c r="G243" i="11" l="1"/>
  <c r="F244" i="11"/>
  <c r="C244" i="11"/>
  <c r="D244" i="11"/>
  <c r="G244" i="11" s="1"/>
  <c r="E244" i="11"/>
  <c r="H244" i="11"/>
  <c r="B245" i="11" s="1"/>
  <c r="D245" i="11" l="1"/>
  <c r="E245" i="11"/>
  <c r="F245" i="11"/>
  <c r="H245" i="11" s="1"/>
  <c r="B246" i="11" s="1"/>
  <c r="C245" i="11"/>
  <c r="G245" i="11" l="1"/>
  <c r="H246" i="11"/>
  <c r="B247" i="11" s="1"/>
  <c r="F246" i="11"/>
  <c r="E246" i="11"/>
  <c r="D246" i="11"/>
  <c r="G246" i="11" s="1"/>
  <c r="C246" i="11"/>
  <c r="D247" i="11" l="1"/>
  <c r="G247" i="11" s="1"/>
  <c r="F247" i="11"/>
  <c r="H247" i="11"/>
  <c r="B248" i="11" s="1"/>
  <c r="E247" i="11"/>
  <c r="C247" i="11"/>
  <c r="E248" i="11" l="1"/>
  <c r="H248" i="11"/>
  <c r="B249" i="11" s="1"/>
  <c r="F248" i="11"/>
  <c r="D248" i="11"/>
  <c r="G248" i="11" s="1"/>
  <c r="C248" i="11"/>
  <c r="C249" i="11" l="1"/>
  <c r="D249" i="11"/>
  <c r="G249" i="11" s="1"/>
  <c r="H249" i="11"/>
  <c r="B250" i="11" s="1"/>
  <c r="F249" i="11"/>
  <c r="E249" i="11"/>
  <c r="E250" i="11" l="1"/>
  <c r="H250" i="11"/>
  <c r="B251" i="11" s="1"/>
  <c r="C250" i="11"/>
  <c r="F250" i="11"/>
  <c r="D250" i="11"/>
  <c r="G250" i="11" s="1"/>
  <c r="F251" i="11" l="1"/>
  <c r="H251" i="11"/>
  <c r="B252" i="11" s="1"/>
  <c r="E251" i="11"/>
  <c r="D251" i="11"/>
  <c r="G251" i="11" s="1"/>
  <c r="C251" i="11"/>
  <c r="D252" i="11" l="1"/>
  <c r="G252" i="11" s="1"/>
  <c r="H252" i="11"/>
  <c r="B253" i="11" s="1"/>
  <c r="E252" i="11"/>
  <c r="F252" i="11"/>
  <c r="C252" i="11"/>
  <c r="E253" i="11" l="1"/>
  <c r="C253" i="11"/>
  <c r="H253" i="11"/>
  <c r="B254" i="11" s="1"/>
  <c r="F253" i="11"/>
  <c r="D253" i="11"/>
  <c r="G253" i="11" s="1"/>
  <c r="H254" i="11" l="1"/>
  <c r="B255" i="11" s="1"/>
  <c r="C254" i="11"/>
  <c r="D254" i="11"/>
  <c r="G254" i="11" s="1"/>
  <c r="E254" i="11"/>
  <c r="F254" i="11"/>
  <c r="F255" i="11" l="1"/>
  <c r="D255" i="11"/>
  <c r="G255" i="11" s="1"/>
  <c r="H255" i="11"/>
  <c r="B256" i="11" s="1"/>
  <c r="C255" i="11"/>
  <c r="E255" i="11"/>
  <c r="H256" i="11" l="1"/>
  <c r="B257" i="11" s="1"/>
  <c r="F256" i="11"/>
  <c r="D256" i="11"/>
  <c r="G256" i="11" s="1"/>
  <c r="E256" i="11"/>
  <c r="C256" i="11"/>
  <c r="F257" i="11" l="1"/>
  <c r="C257" i="11"/>
  <c r="D257" i="11"/>
  <c r="G257" i="11" s="1"/>
  <c r="H257" i="11"/>
  <c r="B258" i="11" s="1"/>
  <c r="E257" i="11"/>
  <c r="C258" i="11" l="1"/>
  <c r="F258" i="11"/>
  <c r="E258" i="11"/>
  <c r="H258" i="11"/>
  <c r="B259" i="11" s="1"/>
  <c r="D258" i="11"/>
  <c r="G258" i="11" s="1"/>
  <c r="F259" i="11" l="1"/>
  <c r="C259" i="11"/>
  <c r="D259" i="11"/>
  <c r="G259" i="11" s="1"/>
  <c r="E259" i="11"/>
  <c r="H259" i="11"/>
  <c r="B260" i="11" s="1"/>
  <c r="C260" i="11" l="1"/>
  <c r="H260" i="11"/>
  <c r="B261" i="11" s="1"/>
  <c r="F260" i="11"/>
  <c r="D260" i="11"/>
  <c r="G260" i="11" s="1"/>
  <c r="E260" i="11"/>
  <c r="E261" i="11" l="1"/>
  <c r="D261" i="11"/>
  <c r="G261" i="11" s="1"/>
  <c r="C261" i="11"/>
  <c r="H261" i="11"/>
  <c r="B262" i="11" s="1"/>
  <c r="F261" i="11"/>
  <c r="C262" i="11" l="1"/>
  <c r="E262" i="11"/>
  <c r="F262" i="11"/>
  <c r="H262" i="11"/>
  <c r="B263" i="11" s="1"/>
  <c r="D262" i="11"/>
  <c r="G262" i="11" s="1"/>
  <c r="F263" i="11" l="1"/>
  <c r="H263" i="11"/>
  <c r="B264" i="11" s="1"/>
  <c r="C263" i="11"/>
  <c r="D263" i="11"/>
  <c r="G263" i="11" s="1"/>
  <c r="E263" i="11"/>
  <c r="C264" i="11" l="1"/>
  <c r="H264" i="11"/>
  <c r="B265" i="11" s="1"/>
  <c r="E264" i="11"/>
  <c r="D264" i="11"/>
  <c r="G264" i="11" s="1"/>
  <c r="F264" i="11"/>
  <c r="E265" i="11" l="1"/>
  <c r="H265" i="11"/>
  <c r="B266" i="11" s="1"/>
  <c r="D265" i="11"/>
  <c r="G265" i="11" s="1"/>
  <c r="C265" i="11"/>
  <c r="F265" i="11"/>
  <c r="D266" i="11" l="1"/>
  <c r="G266" i="11" s="1"/>
  <c r="H266" i="11"/>
  <c r="B267" i="11" s="1"/>
  <c r="E266" i="11"/>
  <c r="C266" i="11"/>
  <c r="F266" i="11"/>
  <c r="C267" i="11" l="1"/>
  <c r="E267" i="11"/>
  <c r="D267" i="11"/>
  <c r="G267" i="11" s="1"/>
  <c r="F267" i="11"/>
  <c r="H267" i="11"/>
  <c r="B268" i="11" s="1"/>
  <c r="F268" i="11" l="1"/>
  <c r="E268" i="11"/>
  <c r="H268" i="11"/>
  <c r="B269" i="11" s="1"/>
  <c r="D268" i="11"/>
  <c r="G268" i="11" s="1"/>
  <c r="C268" i="11"/>
  <c r="D269" i="11" l="1"/>
  <c r="G269" i="11" s="1"/>
  <c r="H269" i="11"/>
  <c r="B270" i="11" s="1"/>
  <c r="F269" i="11"/>
  <c r="C269" i="11"/>
  <c r="E269" i="11"/>
  <c r="H270" i="11" l="1"/>
  <c r="B271" i="11" s="1"/>
  <c r="F270" i="11"/>
  <c r="C270" i="11"/>
  <c r="D270" i="11"/>
  <c r="G270" i="11" s="1"/>
  <c r="E270" i="11"/>
  <c r="F271" i="11" l="1"/>
  <c r="E271" i="11"/>
  <c r="D271" i="11"/>
  <c r="G271" i="11" s="1"/>
  <c r="C271" i="11"/>
  <c r="H271" i="11"/>
  <c r="B272" i="11" s="1"/>
  <c r="F272" i="11" l="1"/>
  <c r="E272" i="11"/>
  <c r="D272" i="11"/>
  <c r="G272" i="11" s="1"/>
  <c r="C272" i="11"/>
  <c r="H272" i="11"/>
  <c r="B273" i="11" s="1"/>
  <c r="H273" i="11" l="1"/>
  <c r="B274" i="11" s="1"/>
  <c r="F273" i="11"/>
  <c r="C273" i="11"/>
  <c r="E273" i="11"/>
  <c r="D273" i="11"/>
  <c r="G273" i="11" s="1"/>
  <c r="D274" i="11" l="1"/>
  <c r="G274" i="11" s="1"/>
  <c r="C274" i="11"/>
  <c r="H274" i="11"/>
  <c r="B275" i="11" s="1"/>
  <c r="F274" i="11"/>
  <c r="E274" i="11"/>
  <c r="H275" i="11" l="1"/>
  <c r="B276" i="11" s="1"/>
  <c r="F275" i="11"/>
  <c r="E275" i="11"/>
  <c r="C275" i="11"/>
  <c r="D275" i="11"/>
  <c r="G275" i="11" s="1"/>
  <c r="E276" i="11" l="1"/>
  <c r="H276" i="11"/>
  <c r="B277" i="11" s="1"/>
  <c r="D276" i="11"/>
  <c r="G276" i="11" s="1"/>
  <c r="C276" i="11"/>
  <c r="F276" i="11"/>
  <c r="H277" i="11" l="1"/>
  <c r="B278" i="11" s="1"/>
  <c r="D277" i="11"/>
  <c r="G277" i="11" s="1"/>
  <c r="F277" i="11"/>
  <c r="C277" i="11"/>
  <c r="E277" i="11"/>
  <c r="E278" i="11" l="1"/>
  <c r="H278" i="11"/>
  <c r="B279" i="11" s="1"/>
  <c r="D278" i="11"/>
  <c r="G278" i="11" s="1"/>
  <c r="C278" i="11"/>
  <c r="F278" i="11"/>
  <c r="C279" i="11" l="1"/>
  <c r="F279" i="11"/>
  <c r="H279" i="11"/>
  <c r="B280" i="11" s="1"/>
  <c r="E279" i="11"/>
  <c r="D279" i="11"/>
  <c r="G279" i="11" s="1"/>
  <c r="E280" i="11" l="1"/>
  <c r="C280" i="11"/>
  <c r="F280" i="11"/>
  <c r="D280" i="11"/>
  <c r="G280" i="11" s="1"/>
  <c r="H280" i="11"/>
  <c r="B281" i="11" s="1"/>
  <c r="D281" i="11" l="1"/>
  <c r="G281" i="11" s="1"/>
  <c r="F281" i="11"/>
  <c r="C281" i="11"/>
  <c r="E281" i="11"/>
  <c r="H281" i="11"/>
  <c r="B282" i="11" s="1"/>
  <c r="C282" i="11" l="1"/>
  <c r="E282" i="11"/>
  <c r="F282" i="11"/>
  <c r="D282" i="11"/>
  <c r="G282" i="11" s="1"/>
  <c r="H282" i="11"/>
  <c r="B283" i="11" s="1"/>
  <c r="C283" i="11" l="1"/>
  <c r="D283" i="11"/>
  <c r="G283" i="11" s="1"/>
  <c r="F283" i="11"/>
  <c r="H283" i="11"/>
  <c r="B284" i="11" s="1"/>
  <c r="E283" i="11"/>
  <c r="C284" i="11" l="1"/>
  <c r="E284" i="11"/>
  <c r="H284" i="11"/>
  <c r="B285" i="11" s="1"/>
  <c r="D284" i="11"/>
  <c r="G284" i="11" s="1"/>
  <c r="F284" i="11"/>
  <c r="E285" i="11" l="1"/>
  <c r="D285" i="11"/>
  <c r="G285" i="11" s="1"/>
  <c r="H285" i="11"/>
  <c r="B286" i="11" s="1"/>
  <c r="C285" i="11"/>
  <c r="F285" i="11"/>
  <c r="D286" i="11" l="1"/>
  <c r="G286" i="11" s="1"/>
  <c r="E286" i="11"/>
  <c r="H286" i="11"/>
  <c r="B287" i="11" s="1"/>
  <c r="C286" i="11"/>
  <c r="F286" i="11"/>
  <c r="D287" i="11" l="1"/>
  <c r="G287" i="11" s="1"/>
  <c r="E287" i="11"/>
  <c r="F287" i="11"/>
  <c r="C287" i="11"/>
  <c r="H287" i="11"/>
  <c r="B288" i="11" s="1"/>
  <c r="D288" i="11" l="1"/>
  <c r="G288" i="11" s="1"/>
  <c r="H288" i="11"/>
  <c r="B289" i="11" s="1"/>
  <c r="F288" i="11"/>
  <c r="E288" i="11"/>
  <c r="C288" i="11"/>
  <c r="C289" i="11" l="1"/>
  <c r="H289" i="11"/>
  <c r="B290" i="11" s="1"/>
  <c r="E289" i="11"/>
  <c r="F289" i="11"/>
  <c r="D289" i="11"/>
  <c r="G289" i="11" s="1"/>
  <c r="E290" i="11" l="1"/>
  <c r="D290" i="11"/>
  <c r="G290" i="11" s="1"/>
  <c r="H290" i="11"/>
  <c r="B291" i="11" s="1"/>
  <c r="C290" i="11"/>
  <c r="F290" i="11"/>
  <c r="E291" i="11" l="1"/>
  <c r="H291" i="11"/>
  <c r="B292" i="11" s="1"/>
  <c r="C291" i="11"/>
  <c r="D291" i="11"/>
  <c r="G291" i="11" s="1"/>
  <c r="F291" i="11"/>
  <c r="D292" i="11" l="1"/>
  <c r="G292" i="11" s="1"/>
  <c r="C292" i="11"/>
  <c r="F292" i="11"/>
  <c r="E292" i="11"/>
  <c r="H292" i="11"/>
  <c r="B293" i="11" s="1"/>
  <c r="C293" i="11" l="1"/>
  <c r="D293" i="11"/>
  <c r="G293" i="11" s="1"/>
  <c r="F293" i="11"/>
  <c r="E293" i="11"/>
  <c r="H293" i="11"/>
  <c r="B294" i="11" s="1"/>
  <c r="D294" i="11" l="1"/>
  <c r="G294" i="11" s="1"/>
  <c r="F294" i="11"/>
  <c r="H294" i="11"/>
  <c r="B295" i="11" s="1"/>
  <c r="C294" i="11"/>
  <c r="E294" i="11"/>
  <c r="F295" i="11" l="1"/>
  <c r="E295" i="11"/>
  <c r="C295" i="11"/>
  <c r="D295" i="11"/>
  <c r="G295" i="11" s="1"/>
  <c r="H295" i="11"/>
  <c r="B296" i="11" s="1"/>
  <c r="C296" i="11" l="1"/>
  <c r="H296" i="11"/>
  <c r="B297" i="11" s="1"/>
  <c r="D296" i="11"/>
  <c r="G296" i="11" s="1"/>
  <c r="F296" i="11"/>
  <c r="E296" i="11"/>
  <c r="E297" i="11" l="1"/>
  <c r="D297" i="11"/>
  <c r="G297" i="11" s="1"/>
  <c r="F297" i="11"/>
  <c r="H297" i="11"/>
  <c r="B298" i="11" s="1"/>
  <c r="C297" i="11"/>
  <c r="C298" i="11" l="1"/>
  <c r="E298" i="11"/>
  <c r="F298" i="11"/>
  <c r="D298" i="11"/>
  <c r="G298" i="11" s="1"/>
  <c r="H298" i="11"/>
  <c r="B299" i="11" s="1"/>
  <c r="E299" i="11" l="1"/>
  <c r="C299" i="11"/>
  <c r="H299" i="11"/>
  <c r="B300" i="11" s="1"/>
  <c r="D299" i="11"/>
  <c r="G299" i="11" s="1"/>
  <c r="F299" i="11"/>
  <c r="H300" i="11" l="1"/>
  <c r="B301" i="11" s="1"/>
  <c r="F300" i="11"/>
  <c r="E300" i="11"/>
  <c r="D300" i="11"/>
  <c r="G300" i="11" s="1"/>
  <c r="C300" i="11"/>
  <c r="C301" i="11" l="1"/>
  <c r="D301" i="11"/>
  <c r="G301" i="11" s="1"/>
  <c r="F301" i="11"/>
  <c r="H301" i="11"/>
  <c r="B302" i="11" s="1"/>
  <c r="E301" i="11"/>
  <c r="E302" i="11" l="1"/>
  <c r="H302" i="11"/>
  <c r="B303" i="11" s="1"/>
  <c r="F302" i="11"/>
  <c r="D302" i="11"/>
  <c r="G302" i="11" s="1"/>
  <c r="C302" i="11"/>
  <c r="C303" i="11" l="1"/>
  <c r="F303" i="11"/>
  <c r="E303" i="11"/>
  <c r="H303" i="11"/>
  <c r="B304" i="11" s="1"/>
  <c r="D303" i="11"/>
  <c r="G303" i="11" s="1"/>
  <c r="H304" i="11" l="1"/>
  <c r="B305" i="11" s="1"/>
  <c r="C304" i="11"/>
  <c r="F304" i="11"/>
  <c r="E304" i="11"/>
  <c r="D304" i="11"/>
  <c r="G304" i="11" s="1"/>
  <c r="C305" i="11" l="1"/>
  <c r="D305" i="11"/>
  <c r="G305" i="11" s="1"/>
  <c r="F305" i="11"/>
  <c r="E305" i="11"/>
  <c r="H305" i="11"/>
  <c r="B306" i="11" s="1"/>
  <c r="E306" i="11" l="1"/>
  <c r="H306" i="11"/>
  <c r="B307" i="11" s="1"/>
  <c r="D306" i="11"/>
  <c r="G306" i="11" s="1"/>
  <c r="F306" i="11"/>
  <c r="C306" i="11"/>
  <c r="E307" i="11" l="1"/>
  <c r="D307" i="11"/>
  <c r="G307" i="11" s="1"/>
  <c r="C307" i="11"/>
  <c r="F307" i="11"/>
  <c r="H307" i="11"/>
  <c r="B308" i="11" s="1"/>
  <c r="H308" i="11" l="1"/>
  <c r="B309" i="11" s="1"/>
  <c r="D308" i="11"/>
  <c r="G308" i="11" s="1"/>
  <c r="C308" i="11"/>
  <c r="F308" i="11"/>
  <c r="E308" i="11"/>
  <c r="F309" i="11" l="1"/>
  <c r="H309" i="11"/>
  <c r="B310" i="11" s="1"/>
  <c r="C309" i="11"/>
  <c r="D309" i="11"/>
  <c r="G309" i="11" s="1"/>
  <c r="E309" i="11"/>
  <c r="H310" i="11" l="1"/>
  <c r="B311" i="11" s="1"/>
  <c r="F310" i="11"/>
  <c r="D310" i="11"/>
  <c r="G310" i="11" s="1"/>
  <c r="E310" i="11"/>
  <c r="C310" i="11"/>
  <c r="C311" i="11" l="1"/>
  <c r="E311" i="11"/>
  <c r="D311" i="11"/>
  <c r="G311" i="11" s="1"/>
  <c r="H311" i="11"/>
  <c r="B312" i="11" s="1"/>
  <c r="F311" i="11"/>
  <c r="E312" i="11" l="1"/>
  <c r="H312" i="11"/>
  <c r="B313" i="11" s="1"/>
  <c r="D312" i="11"/>
  <c r="G312" i="11" s="1"/>
  <c r="C312" i="11"/>
  <c r="F312" i="11"/>
  <c r="D313" i="11" l="1"/>
  <c r="G313" i="11" s="1"/>
  <c r="H313" i="11"/>
  <c r="B314" i="11" s="1"/>
  <c r="E313" i="11"/>
  <c r="F313" i="11"/>
  <c r="C313" i="11"/>
  <c r="D314" i="11" l="1"/>
  <c r="G314" i="11" s="1"/>
  <c r="H314" i="11"/>
  <c r="B315" i="11" s="1"/>
  <c r="F314" i="11"/>
  <c r="E314" i="11"/>
  <c r="C314" i="11"/>
  <c r="H315" i="11" l="1"/>
  <c r="B316" i="11" s="1"/>
  <c r="C315" i="11"/>
  <c r="E315" i="11"/>
  <c r="F315" i="11"/>
  <c r="D315" i="11"/>
  <c r="G315" i="11" s="1"/>
  <c r="H316" i="11" l="1"/>
  <c r="B317" i="11" s="1"/>
  <c r="F316" i="11"/>
  <c r="C316" i="11"/>
  <c r="D316" i="11"/>
  <c r="G316" i="11" s="1"/>
  <c r="E316" i="11"/>
  <c r="F317" i="11" l="1"/>
  <c r="E317" i="11"/>
  <c r="C317" i="11"/>
  <c r="D317" i="11"/>
  <c r="G317" i="11" s="1"/>
  <c r="H317" i="11"/>
  <c r="B318" i="11" s="1"/>
  <c r="D318" i="11" l="1"/>
  <c r="G318" i="11" s="1"/>
  <c r="H318" i="11"/>
  <c r="B319" i="11" s="1"/>
  <c r="E318" i="11"/>
  <c r="F318" i="11"/>
  <c r="C318" i="11"/>
  <c r="C319" i="11" l="1"/>
  <c r="H319" i="11"/>
  <c r="B320" i="11" s="1"/>
  <c r="D319" i="11"/>
  <c r="G319" i="11" s="1"/>
  <c r="E319" i="11"/>
  <c r="F319" i="11"/>
  <c r="H320" i="11" l="1"/>
  <c r="B321" i="11" s="1"/>
  <c r="F320" i="11"/>
  <c r="E320" i="11"/>
  <c r="D320" i="11"/>
  <c r="G320" i="11" s="1"/>
  <c r="C320" i="11"/>
  <c r="D321" i="11" l="1"/>
  <c r="G321" i="11" s="1"/>
  <c r="C321" i="11"/>
  <c r="E321" i="11"/>
  <c r="H321" i="11"/>
  <c r="B322" i="11" s="1"/>
  <c r="F321" i="11"/>
  <c r="D322" i="11" l="1"/>
  <c r="G322" i="11" s="1"/>
  <c r="H322" i="11"/>
  <c r="B323" i="11" s="1"/>
  <c r="E322" i="11"/>
  <c r="F322" i="11"/>
  <c r="C322" i="11"/>
  <c r="C323" i="11" l="1"/>
  <c r="D323" i="11"/>
  <c r="G323" i="11" s="1"/>
  <c r="H323" i="11"/>
  <c r="B324" i="11" s="1"/>
  <c r="F323" i="11"/>
  <c r="E323" i="11"/>
  <c r="D324" i="11" l="1"/>
  <c r="G324" i="11" s="1"/>
  <c r="E324" i="11"/>
  <c r="H324" i="11"/>
  <c r="B325" i="11" s="1"/>
  <c r="C324" i="11"/>
  <c r="F324" i="11"/>
  <c r="F325" i="11" l="1"/>
  <c r="D325" i="11"/>
  <c r="G325" i="11" s="1"/>
  <c r="C325" i="11"/>
  <c r="H325" i="11"/>
  <c r="B326" i="11" s="1"/>
  <c r="E325" i="11"/>
  <c r="D326" i="11" l="1"/>
  <c r="G326" i="11" s="1"/>
  <c r="H326" i="11"/>
  <c r="B327" i="11" s="1"/>
  <c r="C326" i="11"/>
  <c r="F326" i="11"/>
  <c r="E326" i="11"/>
  <c r="H327" i="11" l="1"/>
  <c r="B328" i="11" s="1"/>
  <c r="F327" i="11"/>
  <c r="E327" i="11"/>
  <c r="C327" i="11"/>
  <c r="D327" i="11"/>
  <c r="G327" i="11" s="1"/>
  <c r="H328" i="11" l="1"/>
  <c r="B329" i="11" s="1"/>
  <c r="E328" i="11"/>
  <c r="D328" i="11"/>
  <c r="G328" i="11" s="1"/>
  <c r="F328" i="11"/>
  <c r="C328" i="11"/>
  <c r="D329" i="11" l="1"/>
  <c r="G329" i="11" s="1"/>
  <c r="C329" i="11"/>
  <c r="H329" i="11"/>
  <c r="B330" i="11" s="1"/>
  <c r="E329" i="11"/>
  <c r="F329" i="11"/>
  <c r="C330" i="11" l="1"/>
  <c r="D330" i="11"/>
  <c r="G330" i="11" s="1"/>
  <c r="E330" i="11"/>
  <c r="H330" i="11"/>
  <c r="B331" i="11" s="1"/>
  <c r="F330" i="11"/>
  <c r="H331" i="11" l="1"/>
  <c r="B332" i="11" s="1"/>
  <c r="E331" i="11"/>
  <c r="D331" i="11"/>
  <c r="G331" i="11" s="1"/>
  <c r="C331" i="11"/>
  <c r="F331" i="11"/>
  <c r="C332" i="11" l="1"/>
  <c r="F332" i="11"/>
  <c r="E332" i="11"/>
  <c r="H332" i="11"/>
  <c r="B333" i="11" s="1"/>
  <c r="D332" i="11"/>
  <c r="G332" i="11" s="1"/>
  <c r="H333" i="11" l="1"/>
  <c r="B334" i="11" s="1"/>
  <c r="F333" i="11"/>
  <c r="D333" i="11"/>
  <c r="G333" i="11" s="1"/>
  <c r="E333" i="11"/>
  <c r="C333" i="11"/>
  <c r="H334" i="11" l="1"/>
  <c r="B335" i="11" s="1"/>
  <c r="D334" i="11"/>
  <c r="G334" i="11" s="1"/>
  <c r="C334" i="11"/>
  <c r="F334" i="11"/>
  <c r="E334" i="11"/>
  <c r="C335" i="11" l="1"/>
  <c r="H335" i="11"/>
  <c r="B336" i="11" s="1"/>
  <c r="E335" i="11"/>
  <c r="F335" i="11"/>
  <c r="D335" i="11"/>
  <c r="G335" i="11" s="1"/>
  <c r="C336" i="11" l="1"/>
  <c r="E336" i="11"/>
  <c r="F336" i="11"/>
  <c r="H336" i="11"/>
  <c r="B337" i="11" s="1"/>
  <c r="D336" i="11"/>
  <c r="G336" i="11" s="1"/>
  <c r="D337" i="11" l="1"/>
  <c r="G337" i="11" s="1"/>
  <c r="F337" i="11"/>
  <c r="C337" i="11"/>
  <c r="H337" i="11"/>
  <c r="B338" i="11" s="1"/>
  <c r="E337" i="11"/>
  <c r="C338" i="11" l="1"/>
  <c r="F338" i="11"/>
  <c r="H338" i="11"/>
  <c r="B339" i="11" s="1"/>
  <c r="E338" i="11"/>
  <c r="D338" i="11"/>
  <c r="G338" i="11" s="1"/>
  <c r="E339" i="11" l="1"/>
  <c r="H339" i="11"/>
  <c r="B340" i="11" s="1"/>
  <c r="C339" i="11"/>
  <c r="D339" i="11"/>
  <c r="G339" i="11" s="1"/>
  <c r="F339" i="11"/>
  <c r="E340" i="11" l="1"/>
  <c r="H340" i="11"/>
  <c r="B341" i="11" s="1"/>
  <c r="D340" i="11"/>
  <c r="G340" i="11" s="1"/>
  <c r="F340" i="11"/>
  <c r="C340" i="11"/>
  <c r="C341" i="11" l="1"/>
  <c r="D341" i="11"/>
  <c r="G341" i="11" s="1"/>
  <c r="E341" i="11"/>
  <c r="F341" i="11"/>
  <c r="H341" i="11"/>
  <c r="B342" i="11" s="1"/>
  <c r="D342" i="11" l="1"/>
  <c r="G342" i="11" s="1"/>
  <c r="C342" i="11"/>
  <c r="H342" i="11"/>
  <c r="B343" i="11" s="1"/>
  <c r="F342" i="11"/>
  <c r="E342" i="11"/>
  <c r="E343" i="11" l="1"/>
  <c r="C343" i="11"/>
  <c r="H343" i="11"/>
  <c r="B344" i="11" s="1"/>
  <c r="F343" i="11"/>
  <c r="D343" i="11"/>
  <c r="G343" i="11" s="1"/>
  <c r="D344" i="11" l="1"/>
  <c r="G344" i="11" s="1"/>
  <c r="H344" i="11"/>
  <c r="B345" i="11" s="1"/>
  <c r="F344" i="11"/>
  <c r="C344" i="11"/>
  <c r="E344" i="11"/>
  <c r="H345" i="11" l="1"/>
  <c r="B346" i="11" s="1"/>
  <c r="D345" i="11"/>
  <c r="G345" i="11" s="1"/>
  <c r="C345" i="11"/>
  <c r="E345" i="11"/>
  <c r="F345" i="11"/>
  <c r="E346" i="11" l="1"/>
  <c r="F346" i="11"/>
  <c r="H346" i="11"/>
  <c r="B347" i="11" s="1"/>
  <c r="C346" i="11"/>
  <c r="D346" i="11"/>
  <c r="G346" i="11" s="1"/>
  <c r="C347" i="11" l="1"/>
  <c r="F347" i="11"/>
  <c r="E347" i="11"/>
  <c r="H347" i="11"/>
  <c r="B348" i="11" s="1"/>
  <c r="D347" i="11"/>
  <c r="G347" i="11" s="1"/>
  <c r="H348" i="11" l="1"/>
  <c r="B349" i="11" s="1"/>
  <c r="C348" i="11"/>
  <c r="D348" i="11"/>
  <c r="G348" i="11" s="1"/>
  <c r="E348" i="11"/>
  <c r="F348" i="11"/>
  <c r="C349" i="11" l="1"/>
  <c r="H349" i="11"/>
  <c r="B350" i="11" s="1"/>
  <c r="F349" i="11"/>
  <c r="E349" i="11"/>
  <c r="D349" i="11"/>
  <c r="G349" i="11" s="1"/>
  <c r="H350" i="11" l="1"/>
  <c r="B351" i="11" s="1"/>
  <c r="F350" i="11"/>
  <c r="D350" i="11"/>
  <c r="G350" i="11" s="1"/>
  <c r="C350" i="11"/>
  <c r="E350" i="11"/>
  <c r="C351" i="11" l="1"/>
  <c r="D351" i="11"/>
  <c r="G351" i="11" s="1"/>
  <c r="F351" i="11"/>
  <c r="H351" i="11"/>
  <c r="B352" i="11" s="1"/>
  <c r="E351" i="11"/>
  <c r="E352" i="11" l="1"/>
  <c r="F352" i="11"/>
  <c r="H352" i="11"/>
  <c r="B353" i="11" s="1"/>
  <c r="C352" i="11"/>
  <c r="D352" i="11"/>
  <c r="G352" i="11" s="1"/>
  <c r="D353" i="11" l="1"/>
  <c r="G353" i="11" s="1"/>
  <c r="C353" i="11"/>
  <c r="F353" i="11"/>
  <c r="E353" i="11"/>
  <c r="H353" i="11"/>
  <c r="B354" i="11" s="1"/>
  <c r="F354" i="11" l="1"/>
  <c r="E354" i="11"/>
  <c r="D354" i="11"/>
  <c r="G354" i="11" s="1"/>
  <c r="C354" i="11"/>
  <c r="H354" i="11"/>
  <c r="B355" i="11" s="1"/>
  <c r="C355" i="11" l="1"/>
  <c r="H355" i="11"/>
  <c r="B356" i="11" s="1"/>
  <c r="D355" i="11"/>
  <c r="G355" i="11" s="1"/>
  <c r="E355" i="11"/>
  <c r="F355" i="11"/>
  <c r="H356" i="11" l="1"/>
  <c r="B357" i="11" s="1"/>
  <c r="C356" i="11"/>
  <c r="E356" i="11"/>
  <c r="F356" i="11"/>
  <c r="D356" i="11"/>
  <c r="G356" i="11" s="1"/>
  <c r="C357" i="11" l="1"/>
  <c r="E357" i="11"/>
  <c r="H357" i="11"/>
  <c r="B358" i="11" s="1"/>
  <c r="D357" i="11"/>
  <c r="G357" i="11" s="1"/>
  <c r="F357" i="11"/>
  <c r="F358" i="11" l="1"/>
  <c r="H358" i="11"/>
  <c r="B359" i="11" s="1"/>
  <c r="E358" i="11"/>
  <c r="C358" i="11"/>
  <c r="D358" i="11"/>
  <c r="G358" i="11" s="1"/>
  <c r="H359" i="11" l="1"/>
  <c r="B360" i="11" s="1"/>
  <c r="D359" i="11"/>
  <c r="G359" i="11" s="1"/>
  <c r="C359" i="11"/>
  <c r="E359" i="11"/>
  <c r="F359" i="11"/>
  <c r="H360" i="11" l="1"/>
  <c r="B361" i="11" s="1"/>
  <c r="F360" i="11"/>
  <c r="E360" i="11"/>
  <c r="D360" i="11"/>
  <c r="G360" i="11" s="1"/>
  <c r="C360" i="11"/>
  <c r="D361" i="11" l="1"/>
  <c r="G361" i="11" s="1"/>
  <c r="F361" i="11"/>
  <c r="H361" i="11"/>
  <c r="B362" i="11" s="1"/>
  <c r="E361" i="11"/>
  <c r="C361" i="11"/>
  <c r="F362" i="11" l="1"/>
  <c r="C362" i="11"/>
  <c r="H362" i="11"/>
  <c r="B363" i="11" s="1"/>
  <c r="D362" i="11"/>
  <c r="G362" i="11" s="1"/>
  <c r="E362" i="11"/>
  <c r="H363" i="11" l="1"/>
  <c r="B364" i="11" s="1"/>
  <c r="D363" i="11"/>
  <c r="G363" i="11" s="1"/>
  <c r="E363" i="11"/>
  <c r="C363" i="11"/>
  <c r="F363" i="11"/>
  <c r="H364" i="11" l="1"/>
  <c r="B365" i="11" s="1"/>
  <c r="E364" i="11"/>
  <c r="D364" i="11"/>
  <c r="G364" i="11" s="1"/>
  <c r="F364" i="11"/>
  <c r="C364" i="11"/>
  <c r="F365" i="11" l="1"/>
  <c r="E365" i="11"/>
  <c r="H365" i="11"/>
  <c r="B366" i="11" s="1"/>
  <c r="D365" i="11"/>
  <c r="G365" i="11" s="1"/>
  <c r="C365" i="11"/>
  <c r="F366" i="11" l="1"/>
  <c r="C366" i="11"/>
  <c r="H366" i="11"/>
  <c r="B367" i="11" s="1"/>
  <c r="D366" i="11"/>
  <c r="G366" i="11" s="1"/>
  <c r="E366" i="11"/>
  <c r="F367" i="11" l="1"/>
  <c r="D367" i="11"/>
  <c r="G367" i="11" s="1"/>
  <c r="H367" i="11"/>
  <c r="B368" i="11" s="1"/>
  <c r="C367" i="11"/>
  <c r="E367" i="11"/>
  <c r="C368" i="11" l="1"/>
  <c r="H368" i="11"/>
  <c r="B369" i="11" s="1"/>
  <c r="E368" i="11"/>
  <c r="F368" i="11"/>
  <c r="D368" i="11"/>
  <c r="G368" i="11" s="1"/>
  <c r="E369" i="11" l="1"/>
  <c r="F369" i="11"/>
  <c r="C369" i="11"/>
  <c r="H369" i="11"/>
  <c r="B370" i="11" s="1"/>
  <c r="D369" i="11"/>
  <c r="G369" i="11" s="1"/>
  <c r="F370" i="11" l="1"/>
  <c r="C370" i="11"/>
  <c r="H370" i="11"/>
  <c r="B371" i="11" s="1"/>
  <c r="D370" i="11"/>
  <c r="G370" i="11" s="1"/>
  <c r="E370" i="11"/>
  <c r="C371" i="11" l="1"/>
  <c r="F371" i="11"/>
  <c r="H371" i="11"/>
  <c r="B372" i="11" s="1"/>
  <c r="E371" i="11"/>
  <c r="D371" i="11"/>
  <c r="G371" i="11" s="1"/>
  <c r="D372" i="11" l="1"/>
  <c r="G372" i="11" s="1"/>
  <c r="H372" i="11"/>
  <c r="B373" i="11" s="1"/>
  <c r="E372" i="11"/>
  <c r="C372" i="11"/>
  <c r="F372" i="11"/>
  <c r="H373" i="11" l="1"/>
  <c r="B374" i="11" s="1"/>
  <c r="F373" i="11"/>
  <c r="E373" i="11"/>
  <c r="D373" i="11"/>
  <c r="G373" i="11" s="1"/>
  <c r="C373" i="11"/>
  <c r="D374" i="11" l="1"/>
  <c r="G374" i="11" s="1"/>
  <c r="H374" i="11"/>
  <c r="B375" i="11" s="1"/>
  <c r="E374" i="11"/>
  <c r="C374" i="11"/>
  <c r="F374" i="11"/>
  <c r="H375" i="11" l="1"/>
  <c r="B376" i="11" s="1"/>
  <c r="F375" i="11"/>
  <c r="E375" i="11"/>
  <c r="C375" i="11"/>
  <c r="D375" i="11"/>
  <c r="G375" i="11" s="1"/>
  <c r="E376" i="11" l="1"/>
  <c r="H376" i="11"/>
  <c r="B377" i="11" s="1"/>
  <c r="C376" i="11"/>
  <c r="F376" i="11"/>
  <c r="D376" i="11"/>
  <c r="G376" i="11" s="1"/>
  <c r="F377" i="11" l="1"/>
  <c r="D377" i="11"/>
  <c r="G377" i="11" s="1"/>
  <c r="C377" i="11"/>
  <c r="E377" i="11"/>
  <c r="H377" i="11"/>
  <c r="B378" i="11" s="1"/>
  <c r="E378" i="11" l="1"/>
  <c r="F378" i="11"/>
  <c r="D378" i="11"/>
  <c r="G378" i="11" s="1"/>
  <c r="H378" i="11"/>
  <c r="B379" i="11" s="1"/>
  <c r="C378" i="11"/>
  <c r="H379" i="11" l="1"/>
  <c r="B380" i="11" s="1"/>
  <c r="E379" i="11"/>
  <c r="F379" i="11"/>
  <c r="C379" i="11"/>
  <c r="D379" i="11"/>
  <c r="G379" i="11" s="1"/>
  <c r="H380" i="11" l="1"/>
  <c r="B381" i="11" s="1"/>
  <c r="C380" i="11"/>
  <c r="F380" i="11"/>
  <c r="D380" i="11"/>
  <c r="G380" i="11" s="1"/>
  <c r="E380" i="11"/>
  <c r="E381" i="11" l="1"/>
  <c r="C381" i="11"/>
  <c r="F381" i="11"/>
  <c r="D381" i="11"/>
  <c r="G381" i="11" s="1"/>
  <c r="H381" i="11"/>
  <c r="B382" i="11" s="1"/>
  <c r="H382" i="11" l="1"/>
  <c r="B383" i="11" s="1"/>
  <c r="F382" i="11"/>
  <c r="D382" i="11"/>
  <c r="G382" i="11" s="1"/>
  <c r="C382" i="11"/>
  <c r="E382" i="11"/>
  <c r="F383" i="11" l="1"/>
  <c r="C383" i="11"/>
  <c r="H383" i="11"/>
  <c r="B384" i="11" s="1"/>
  <c r="D383" i="11"/>
  <c r="G383" i="11" s="1"/>
  <c r="E383" i="11"/>
  <c r="D384" i="11" l="1"/>
  <c r="G384" i="11" s="1"/>
  <c r="C384" i="11"/>
  <c r="E384" i="11"/>
  <c r="F384" i="11"/>
  <c r="H384" i="11"/>
  <c r="B385" i="11" s="1"/>
  <c r="H385" i="11" l="1"/>
  <c r="B386" i="11" s="1"/>
  <c r="D385" i="11"/>
  <c r="G385" i="11" s="1"/>
  <c r="F385" i="11"/>
  <c r="C385" i="11"/>
  <c r="E385" i="11"/>
  <c r="D386" i="11" l="1"/>
  <c r="G386" i="11" s="1"/>
  <c r="H386" i="11"/>
  <c r="B387" i="11" s="1"/>
  <c r="F386" i="11"/>
  <c r="C386" i="11"/>
  <c r="E386" i="11"/>
  <c r="E387" i="11" l="1"/>
  <c r="C387" i="11"/>
  <c r="F387" i="11"/>
  <c r="H387" i="11"/>
  <c r="B388" i="11" s="1"/>
  <c r="D387" i="11"/>
  <c r="G387" i="11" s="1"/>
  <c r="H388" i="11" l="1"/>
  <c r="B389" i="11" s="1"/>
  <c r="E388" i="11"/>
  <c r="C388" i="11"/>
  <c r="F388" i="11"/>
  <c r="D388" i="11"/>
  <c r="G388" i="11" s="1"/>
  <c r="E389" i="11" l="1"/>
  <c r="F389" i="11"/>
  <c r="C389" i="11"/>
  <c r="D389" i="11"/>
  <c r="G389" i="11" s="1"/>
  <c r="H389" i="11"/>
  <c r="B390" i="11" s="1"/>
  <c r="C390" i="11" l="1"/>
  <c r="E390" i="11"/>
  <c r="F390" i="11"/>
  <c r="H390" i="11"/>
  <c r="B391" i="11" s="1"/>
  <c r="D390" i="11"/>
  <c r="G390" i="11" s="1"/>
  <c r="E391" i="11" l="1"/>
  <c r="D391" i="11"/>
  <c r="G391" i="11" s="1"/>
  <c r="F391" i="11"/>
  <c r="H391" i="11"/>
  <c r="B392" i="11" s="1"/>
  <c r="C391" i="11"/>
  <c r="C392" i="11" l="1"/>
  <c r="E392" i="11"/>
  <c r="D392" i="11"/>
  <c r="G392" i="11" s="1"/>
  <c r="F392" i="11"/>
  <c r="H392" i="11"/>
  <c r="B393" i="11" s="1"/>
  <c r="C393" i="11" l="1"/>
  <c r="E393" i="11"/>
  <c r="H393" i="11"/>
  <c r="B394" i="11" s="1"/>
  <c r="F393" i="11"/>
  <c r="D393" i="11"/>
  <c r="G393" i="11" s="1"/>
  <c r="F394" i="11" l="1"/>
  <c r="E394" i="11"/>
  <c r="D394" i="11"/>
  <c r="G394" i="11" s="1"/>
  <c r="H394" i="11"/>
  <c r="B395" i="11" s="1"/>
  <c r="C394" i="11"/>
  <c r="H395" i="11" l="1"/>
  <c r="B396" i="11" s="1"/>
  <c r="D395" i="11"/>
  <c r="G395" i="11" s="1"/>
  <c r="E395" i="11"/>
  <c r="C395" i="11"/>
  <c r="F395" i="11"/>
  <c r="D396" i="11" l="1"/>
  <c r="G396" i="11" s="1"/>
  <c r="E396" i="11"/>
  <c r="C396" i="11"/>
  <c r="F396" i="11"/>
  <c r="H396" i="11"/>
  <c r="B397" i="11" s="1"/>
  <c r="F397" i="11" l="1"/>
  <c r="C397" i="11"/>
  <c r="H397" i="11"/>
  <c r="B398" i="11" s="1"/>
  <c r="D397" i="11"/>
  <c r="G397" i="11" s="1"/>
  <c r="E397" i="11"/>
  <c r="E398" i="11" l="1"/>
  <c r="F398" i="11"/>
  <c r="D398" i="11"/>
  <c r="G398" i="11" s="1"/>
  <c r="C398" i="11"/>
  <c r="H398" i="11"/>
  <c r="B399" i="11" s="1"/>
  <c r="F399" i="11" l="1"/>
  <c r="C399" i="11"/>
  <c r="E399" i="11"/>
  <c r="D399" i="11"/>
  <c r="G399" i="11" s="1"/>
  <c r="H399" i="11"/>
  <c r="B400" i="11" s="1"/>
  <c r="C400" i="11" l="1"/>
  <c r="E400" i="11"/>
  <c r="H400" i="11"/>
  <c r="B401" i="11" s="1"/>
  <c r="F400" i="11"/>
  <c r="D400" i="11"/>
  <c r="G400" i="11" s="1"/>
  <c r="E401" i="11" l="1"/>
  <c r="D401" i="11"/>
  <c r="G401" i="11" s="1"/>
  <c r="F401" i="11"/>
  <c r="C401" i="11"/>
  <c r="H401" i="11"/>
  <c r="B402" i="11" s="1"/>
  <c r="F402" i="11" l="1"/>
  <c r="E402" i="11"/>
  <c r="C402" i="11"/>
  <c r="H402" i="11"/>
  <c r="B403" i="11" s="1"/>
  <c r="D402" i="11"/>
  <c r="G402" i="11" s="1"/>
  <c r="E403" i="11" l="1"/>
  <c r="F403" i="11"/>
  <c r="D403" i="11"/>
  <c r="G403" i="11" s="1"/>
  <c r="H403" i="11"/>
  <c r="B404" i="11" s="1"/>
  <c r="C403" i="11"/>
  <c r="F404" i="11" l="1"/>
  <c r="C404" i="11"/>
  <c r="H404" i="11"/>
  <c r="B405" i="11" s="1"/>
  <c r="D404" i="11"/>
  <c r="G404" i="11" s="1"/>
  <c r="E404" i="11"/>
  <c r="E405" i="11" l="1"/>
  <c r="C405" i="11"/>
  <c r="F405" i="11"/>
  <c r="D405" i="11"/>
  <c r="G405" i="11" s="1"/>
  <c r="H405" i="11"/>
  <c r="B406" i="11" s="1"/>
  <c r="D406" i="11" l="1"/>
  <c r="G406" i="11" s="1"/>
  <c r="H406" i="11"/>
  <c r="B407" i="11" s="1"/>
  <c r="C406" i="11"/>
  <c r="E406" i="11"/>
  <c r="F406" i="11"/>
  <c r="C407" i="11" l="1"/>
  <c r="E407" i="11"/>
  <c r="F407" i="11"/>
  <c r="H407" i="11"/>
  <c r="B408" i="11" s="1"/>
  <c r="D407" i="11"/>
  <c r="G407" i="11" s="1"/>
  <c r="H408" i="11" l="1"/>
  <c r="B409" i="11" s="1"/>
  <c r="D408" i="11"/>
  <c r="G408" i="11" s="1"/>
  <c r="E408" i="11"/>
  <c r="C408" i="11"/>
  <c r="F408" i="11"/>
  <c r="E409" i="11" l="1"/>
  <c r="C409" i="11"/>
  <c r="D409" i="11"/>
  <c r="G409" i="11" s="1"/>
  <c r="F409" i="11"/>
  <c r="H409" i="11"/>
  <c r="B410" i="11" s="1"/>
  <c r="E410" i="11" l="1"/>
  <c r="H410" i="11"/>
  <c r="B411" i="11" s="1"/>
  <c r="F410" i="11"/>
  <c r="D410" i="11"/>
  <c r="G410" i="11" s="1"/>
  <c r="C410" i="11"/>
  <c r="F411" i="11" l="1"/>
  <c r="H411" i="11"/>
  <c r="B412" i="11" s="1"/>
  <c r="C411" i="11"/>
  <c r="D411" i="11"/>
  <c r="G411" i="11" s="1"/>
  <c r="E411" i="11"/>
  <c r="C412" i="11" l="1"/>
  <c r="D412" i="11"/>
  <c r="G412" i="11" s="1"/>
  <c r="E412" i="11"/>
  <c r="F412" i="11"/>
  <c r="H412" i="11"/>
  <c r="B413" i="11" s="1"/>
  <c r="E413" i="11" l="1"/>
  <c r="C413" i="11"/>
  <c r="D413" i="11"/>
  <c r="G413" i="11" s="1"/>
  <c r="F413" i="11"/>
  <c r="H413" i="11"/>
  <c r="B414" i="11" s="1"/>
  <c r="C414" i="11" l="1"/>
  <c r="D414" i="11"/>
  <c r="G414" i="11" s="1"/>
  <c r="F414" i="11"/>
  <c r="E414" i="11"/>
  <c r="H414" i="11"/>
  <c r="B415" i="11" s="1"/>
  <c r="F415" i="11" l="1"/>
  <c r="C415" i="11"/>
  <c r="E415" i="11"/>
  <c r="D415" i="11"/>
  <c r="G415" i="11" s="1"/>
  <c r="H415" i="11"/>
  <c r="B416" i="11" s="1"/>
  <c r="E416" i="11" l="1"/>
  <c r="D416" i="11"/>
  <c r="G416" i="11" s="1"/>
  <c r="F416" i="11"/>
  <c r="C416" i="11"/>
  <c r="H416" i="11"/>
  <c r="B417" i="11" s="1"/>
  <c r="F417" i="11" l="1"/>
  <c r="C417" i="11"/>
  <c r="D417" i="11"/>
  <c r="G417" i="11" s="1"/>
  <c r="H417" i="11"/>
  <c r="B418" i="11" s="1"/>
  <c r="E417" i="11"/>
  <c r="F418" i="11" l="1"/>
  <c r="D418" i="11"/>
  <c r="G418" i="11" s="1"/>
  <c r="E418" i="11"/>
  <c r="C418" i="11"/>
  <c r="H418" i="11"/>
  <c r="B419" i="11" s="1"/>
  <c r="H419" i="11" l="1"/>
  <c r="B420" i="11" s="1"/>
  <c r="D419" i="11"/>
  <c r="G419" i="11" s="1"/>
  <c r="C419" i="11"/>
  <c r="E419" i="11"/>
  <c r="F419" i="11"/>
  <c r="H420" i="11" l="1"/>
  <c r="B421" i="11" s="1"/>
  <c r="C420" i="11"/>
  <c r="E420" i="11"/>
  <c r="F420" i="11"/>
  <c r="D420" i="11"/>
  <c r="G420" i="11" s="1"/>
  <c r="C421" i="11" l="1"/>
  <c r="F421" i="11"/>
  <c r="E421" i="11"/>
  <c r="D421" i="11"/>
  <c r="G421" i="11" s="1"/>
  <c r="H421" i="11"/>
  <c r="B422" i="11" s="1"/>
  <c r="F422" i="11" l="1"/>
  <c r="E422" i="11"/>
  <c r="D422" i="11"/>
  <c r="G422" i="11" s="1"/>
  <c r="H422" i="11"/>
  <c r="B423" i="11" s="1"/>
  <c r="C422" i="11"/>
  <c r="F423" i="11" l="1"/>
  <c r="E423" i="11"/>
  <c r="C423" i="11"/>
  <c r="D423" i="11"/>
  <c r="G423" i="11" s="1"/>
  <c r="H423" i="11"/>
  <c r="B424" i="11" s="1"/>
  <c r="C424" i="11" l="1"/>
  <c r="D424" i="11"/>
  <c r="G424" i="11" s="1"/>
  <c r="F424" i="11"/>
  <c r="E424" i="11"/>
  <c r="H424" i="11"/>
  <c r="B425" i="11" s="1"/>
  <c r="E425" i="11" l="1"/>
  <c r="F425" i="11"/>
  <c r="D425" i="11"/>
  <c r="G425" i="11" s="1"/>
  <c r="H425" i="11"/>
  <c r="B426" i="11" s="1"/>
  <c r="C425" i="11"/>
  <c r="C426" i="11" l="1"/>
  <c r="E426" i="11"/>
  <c r="D426" i="11"/>
  <c r="G426" i="11" s="1"/>
  <c r="H426" i="11"/>
  <c r="B427" i="11" s="1"/>
  <c r="F426" i="11"/>
  <c r="C427" i="11" l="1"/>
  <c r="H427" i="11"/>
  <c r="B428" i="11" s="1"/>
  <c r="F427" i="11"/>
  <c r="D427" i="11"/>
  <c r="G427" i="11" s="1"/>
  <c r="E427" i="11"/>
  <c r="H428" i="11" l="1"/>
  <c r="B429" i="11" s="1"/>
  <c r="E428" i="11"/>
  <c r="C428" i="11"/>
  <c r="D428" i="11"/>
  <c r="G428" i="11" s="1"/>
  <c r="F428" i="11"/>
  <c r="F429" i="11" l="1"/>
  <c r="E429" i="11"/>
  <c r="D429" i="11"/>
  <c r="G429" i="11" s="1"/>
  <c r="C429" i="11"/>
  <c r="H429" i="11"/>
  <c r="B430" i="11" s="1"/>
  <c r="C430" i="11" l="1"/>
  <c r="H430" i="11"/>
  <c r="B431" i="11" s="1"/>
  <c r="E430" i="11"/>
  <c r="D430" i="11"/>
  <c r="G430" i="11" s="1"/>
  <c r="F430" i="11"/>
  <c r="F431" i="11" l="1"/>
  <c r="D431" i="11"/>
  <c r="G431" i="11" s="1"/>
  <c r="C431" i="11"/>
  <c r="E431" i="11"/>
  <c r="H431" i="11"/>
  <c r="B432" i="11" s="1"/>
  <c r="D432" i="11" l="1"/>
  <c r="G432" i="11" s="1"/>
  <c r="C432" i="11"/>
  <c r="F432" i="11"/>
  <c r="E432" i="11"/>
  <c r="H432" i="11"/>
  <c r="B433" i="11" s="1"/>
  <c r="C433" i="11" l="1"/>
  <c r="D433" i="11"/>
  <c r="G433" i="11" s="1"/>
  <c r="E433" i="11"/>
  <c r="H433" i="11"/>
  <c r="B434" i="11" s="1"/>
  <c r="F433" i="11"/>
  <c r="E434" i="11" l="1"/>
  <c r="C434" i="11"/>
  <c r="D434" i="11"/>
  <c r="G434" i="11" s="1"/>
  <c r="F434" i="11"/>
  <c r="H434" i="11"/>
  <c r="B435" i="11" s="1"/>
  <c r="E435" i="11" l="1"/>
  <c r="H435" i="11"/>
  <c r="B436" i="11" s="1"/>
  <c r="F435" i="11"/>
  <c r="C435" i="11"/>
  <c r="D435" i="11"/>
  <c r="G435" i="11" s="1"/>
  <c r="H436" i="11" l="1"/>
  <c r="B437" i="11" s="1"/>
  <c r="F436" i="11"/>
  <c r="E436" i="11"/>
  <c r="C436" i="11"/>
  <c r="D436" i="11"/>
  <c r="G436" i="11" s="1"/>
  <c r="E437" i="11" l="1"/>
  <c r="C437" i="11"/>
  <c r="F437" i="11"/>
  <c r="H437" i="11"/>
  <c r="B438" i="11" s="1"/>
  <c r="D437" i="11"/>
  <c r="G437" i="11" s="1"/>
  <c r="H438" i="11" l="1"/>
  <c r="B439" i="11" s="1"/>
  <c r="F438" i="11"/>
  <c r="E438" i="11"/>
  <c r="C438" i="11"/>
  <c r="D438" i="11"/>
  <c r="G438" i="11" s="1"/>
  <c r="E439" i="11" l="1"/>
  <c r="D439" i="11"/>
  <c r="G439" i="11" s="1"/>
  <c r="H439" i="11"/>
  <c r="B440" i="11" s="1"/>
  <c r="C439" i="11"/>
  <c r="F439" i="11"/>
  <c r="D440" i="11" l="1"/>
  <c r="G440" i="11" s="1"/>
  <c r="C440" i="11"/>
  <c r="H440" i="11"/>
  <c r="B441" i="11" s="1"/>
  <c r="F440" i="11"/>
  <c r="E440" i="11"/>
  <c r="F441" i="11" l="1"/>
  <c r="E441" i="11"/>
  <c r="D441" i="11"/>
  <c r="G441" i="11" s="1"/>
  <c r="C441" i="11"/>
  <c r="H441" i="11"/>
  <c r="B442" i="11" s="1"/>
  <c r="H442" i="11" l="1"/>
  <c r="B443" i="11" s="1"/>
  <c r="C442" i="11"/>
  <c r="F442" i="11"/>
  <c r="E442" i="11"/>
  <c r="D442" i="11"/>
  <c r="G442" i="11" s="1"/>
  <c r="H443" i="11" l="1"/>
  <c r="B444" i="11" s="1"/>
  <c r="D443" i="11"/>
  <c r="G443" i="11" s="1"/>
  <c r="C443" i="11"/>
  <c r="E443" i="11"/>
  <c r="F443" i="11"/>
  <c r="C444" i="11" l="1"/>
  <c r="F444" i="11"/>
  <c r="H444" i="11"/>
  <c r="B445" i="11" s="1"/>
  <c r="E444" i="11"/>
  <c r="D444" i="11"/>
  <c r="G444" i="11" s="1"/>
  <c r="H445" i="11" l="1"/>
  <c r="B446" i="11" s="1"/>
  <c r="E445" i="11"/>
  <c r="D445" i="11"/>
  <c r="G445" i="11" s="1"/>
  <c r="F445" i="11"/>
  <c r="C445" i="11"/>
  <c r="F446" i="11" l="1"/>
  <c r="H446" i="11"/>
  <c r="B447" i="11" s="1"/>
  <c r="C446" i="11"/>
  <c r="D446" i="11"/>
  <c r="G446" i="11" s="1"/>
  <c r="E446" i="11"/>
  <c r="H447" i="11" l="1"/>
  <c r="B448" i="11" s="1"/>
  <c r="D447" i="11"/>
  <c r="G447" i="11" s="1"/>
  <c r="C447" i="11"/>
  <c r="F447" i="11"/>
  <c r="E447" i="11"/>
  <c r="E448" i="11" l="1"/>
  <c r="C448" i="11"/>
  <c r="H448" i="11"/>
  <c r="B449" i="11" s="1"/>
  <c r="F448" i="11"/>
  <c r="D448" i="11"/>
  <c r="G448" i="11" s="1"/>
  <c r="H449" i="11" l="1"/>
  <c r="B450" i="11" s="1"/>
  <c r="C449" i="11"/>
  <c r="D449" i="11"/>
  <c r="G449" i="11" s="1"/>
  <c r="E449" i="11"/>
  <c r="F449" i="11"/>
  <c r="H450" i="11" l="1"/>
  <c r="B451" i="11" s="1"/>
  <c r="D450" i="11"/>
  <c r="G450" i="11" s="1"/>
  <c r="F450" i="11"/>
  <c r="E450" i="11"/>
  <c r="C450" i="11"/>
  <c r="C451" i="11" l="1"/>
  <c r="E451" i="11"/>
  <c r="H451" i="11"/>
  <c r="B452" i="11" s="1"/>
  <c r="F451" i="11"/>
  <c r="D451" i="11"/>
  <c r="G451" i="11" s="1"/>
  <c r="C452" i="11" l="1"/>
  <c r="H452" i="11"/>
  <c r="B453" i="11" s="1"/>
  <c r="F452" i="11"/>
  <c r="D452" i="11"/>
  <c r="G452" i="11" s="1"/>
  <c r="E452" i="11"/>
  <c r="F453" i="11" l="1"/>
  <c r="E453" i="11"/>
  <c r="D453" i="11"/>
  <c r="G453" i="11" s="1"/>
  <c r="C453" i="11"/>
  <c r="H453" i="11"/>
  <c r="B454" i="11" s="1"/>
  <c r="C454" i="11" l="1"/>
  <c r="D454" i="11"/>
  <c r="G454" i="11" s="1"/>
  <c r="F454" i="11"/>
  <c r="E454" i="11"/>
  <c r="H454" i="11"/>
  <c r="B455" i="11" s="1"/>
  <c r="D455" i="11" l="1"/>
  <c r="G455" i="11" s="1"/>
  <c r="C455" i="11"/>
  <c r="H455" i="11"/>
  <c r="B456" i="11" s="1"/>
  <c r="E455" i="11"/>
  <c r="F455" i="11"/>
  <c r="F456" i="11" l="1"/>
  <c r="H456" i="11"/>
  <c r="B457" i="11" s="1"/>
  <c r="C456" i="11"/>
  <c r="E456" i="11"/>
  <c r="D456" i="11"/>
  <c r="G456" i="11" s="1"/>
  <c r="E457" i="11" l="1"/>
  <c r="D457" i="11"/>
  <c r="G457" i="11" s="1"/>
  <c r="F457" i="11"/>
  <c r="C457" i="11"/>
  <c r="H457" i="11"/>
  <c r="B458" i="11" s="1"/>
  <c r="D458" i="11" l="1"/>
  <c r="G458" i="11" s="1"/>
  <c r="H458" i="11"/>
  <c r="B459" i="11" s="1"/>
  <c r="C458" i="11"/>
  <c r="E458" i="11"/>
  <c r="F458" i="11"/>
  <c r="C459" i="11" l="1"/>
  <c r="H459" i="11"/>
  <c r="B460" i="11" s="1"/>
  <c r="E459" i="11"/>
  <c r="D459" i="11"/>
  <c r="G459" i="11" s="1"/>
  <c r="F459" i="11"/>
  <c r="F460" i="11" l="1"/>
  <c r="E460" i="11"/>
  <c r="D460" i="11"/>
  <c r="G460" i="11" s="1"/>
  <c r="H460" i="11"/>
  <c r="B461" i="11" s="1"/>
  <c r="C460" i="11"/>
  <c r="E461" i="11" l="1"/>
  <c r="F461" i="11"/>
  <c r="H461" i="11"/>
  <c r="B462" i="11" s="1"/>
  <c r="D461" i="11"/>
  <c r="G461" i="11" s="1"/>
  <c r="C461" i="11"/>
  <c r="E462" i="11" l="1"/>
  <c r="D462" i="11"/>
  <c r="G462" i="11" s="1"/>
  <c r="F462" i="11"/>
  <c r="C462" i="11"/>
  <c r="H462" i="11"/>
  <c r="B463" i="11" s="1"/>
  <c r="H463" i="11" l="1"/>
  <c r="B464" i="11" s="1"/>
  <c r="C463" i="11"/>
  <c r="F463" i="11"/>
  <c r="E463" i="11"/>
  <c r="D463" i="11"/>
  <c r="G463" i="11" s="1"/>
  <c r="H464" i="11" l="1"/>
  <c r="B465" i="11" s="1"/>
  <c r="D464" i="11"/>
  <c r="G464" i="11" s="1"/>
  <c r="C464" i="11"/>
  <c r="E464" i="11"/>
  <c r="F464" i="11"/>
  <c r="H465" i="11" l="1"/>
  <c r="B466" i="11" s="1"/>
  <c r="C465" i="11"/>
  <c r="D465" i="11"/>
  <c r="G465" i="11" s="1"/>
  <c r="F465" i="11"/>
  <c r="E465" i="11"/>
  <c r="H466" i="11" l="1"/>
  <c r="B467" i="11" s="1"/>
  <c r="F466" i="11"/>
  <c r="C466" i="11"/>
  <c r="D466" i="11"/>
  <c r="G466" i="11" s="1"/>
  <c r="E466" i="11"/>
  <c r="E467" i="11" l="1"/>
  <c r="F467" i="11"/>
  <c r="C467" i="11"/>
  <c r="H467" i="11"/>
  <c r="B468" i="11" s="1"/>
  <c r="D467" i="11"/>
  <c r="G467" i="11" s="1"/>
  <c r="H468" i="11" l="1"/>
  <c r="B469" i="11" s="1"/>
  <c r="D468" i="11"/>
  <c r="G468" i="11" s="1"/>
  <c r="E468" i="11"/>
  <c r="F468" i="11"/>
  <c r="C468" i="11"/>
  <c r="D469" i="11" l="1"/>
  <c r="G469" i="11" s="1"/>
  <c r="C469" i="11"/>
  <c r="E469" i="11"/>
  <c r="F469" i="11"/>
  <c r="H469" i="11"/>
  <c r="B470" i="11" s="1"/>
  <c r="C470" i="11" l="1"/>
  <c r="F470" i="11"/>
  <c r="D470" i="11"/>
  <c r="G470" i="11" s="1"/>
  <c r="E470" i="11"/>
  <c r="H470" i="11"/>
  <c r="B471" i="11" s="1"/>
  <c r="D471" i="11" l="1"/>
  <c r="G471" i="11" s="1"/>
  <c r="E471" i="11"/>
  <c r="C471" i="11"/>
  <c r="H471" i="11"/>
  <c r="B472" i="11" s="1"/>
  <c r="F471" i="11"/>
  <c r="E472" i="11" l="1"/>
  <c r="D472" i="11"/>
  <c r="G472" i="11" s="1"/>
  <c r="C472" i="11"/>
  <c r="H472" i="11"/>
  <c r="B473" i="11" s="1"/>
  <c r="F472" i="11"/>
  <c r="H473" i="11" l="1"/>
  <c r="B474" i="11" s="1"/>
  <c r="D473" i="11"/>
  <c r="G473" i="11" s="1"/>
  <c r="C473" i="11"/>
  <c r="E473" i="11"/>
  <c r="F473" i="11"/>
  <c r="F474" i="11" l="1"/>
  <c r="H474" i="11"/>
  <c r="B475" i="11" s="1"/>
  <c r="C474" i="11"/>
  <c r="D474" i="11"/>
  <c r="G474" i="11" s="1"/>
  <c r="E474" i="11"/>
  <c r="H475" i="11" l="1"/>
  <c r="B476" i="11" s="1"/>
  <c r="F475" i="11"/>
  <c r="D475" i="11"/>
  <c r="G475" i="11" s="1"/>
  <c r="C475" i="11"/>
  <c r="E475" i="11"/>
  <c r="F476" i="11" l="1"/>
  <c r="D476" i="11"/>
  <c r="G476" i="11" s="1"/>
  <c r="E476" i="11"/>
  <c r="H476" i="11"/>
  <c r="B477" i="11" s="1"/>
  <c r="C476" i="11"/>
  <c r="D477" i="11" l="1"/>
  <c r="G477" i="11" s="1"/>
  <c r="H477" i="11"/>
  <c r="B478" i="11" s="1"/>
  <c r="F477" i="11"/>
  <c r="E477" i="11"/>
  <c r="C477" i="11"/>
  <c r="C478" i="11" l="1"/>
  <c r="F478" i="11"/>
  <c r="D478" i="11"/>
  <c r="G478" i="11" s="1"/>
  <c r="E478" i="11"/>
  <c r="H478" i="11"/>
  <c r="B479" i="11" s="1"/>
  <c r="D479" i="11" l="1"/>
  <c r="G479" i="11" s="1"/>
  <c r="H479" i="11"/>
  <c r="B480" i="11" s="1"/>
  <c r="F479" i="11"/>
  <c r="E479" i="11"/>
  <c r="C479" i="11"/>
  <c r="C480" i="11" l="1"/>
  <c r="F480" i="11"/>
  <c r="H480" i="11"/>
  <c r="B481" i="11" s="1"/>
  <c r="D480" i="11"/>
  <c r="G480" i="11" s="1"/>
  <c r="E480" i="11"/>
  <c r="E481" i="11" l="1"/>
  <c r="H481" i="11"/>
  <c r="B482" i="11" s="1"/>
  <c r="D481" i="11"/>
  <c r="G481" i="11" s="1"/>
  <c r="C481" i="11"/>
  <c r="F481" i="11"/>
  <c r="F482" i="11" l="1"/>
  <c r="C482" i="11"/>
  <c r="E482" i="11"/>
  <c r="D482" i="11"/>
  <c r="G482" i="11" s="1"/>
  <c r="H482" i="11"/>
  <c r="B483" i="11" s="1"/>
  <c r="H483" i="11" l="1"/>
  <c r="B484" i="11" s="1"/>
  <c r="F483" i="11"/>
  <c r="E483" i="11"/>
  <c r="D483" i="11"/>
  <c r="G483" i="11" s="1"/>
  <c r="C483" i="11"/>
  <c r="F484" i="11" l="1"/>
  <c r="E484" i="11"/>
  <c r="C484" i="11"/>
  <c r="D484" i="11"/>
  <c r="G484" i="11" s="1"/>
  <c r="H484" i="11"/>
  <c r="B485" i="11" s="1"/>
  <c r="E485" i="11" l="1"/>
  <c r="H485" i="11"/>
  <c r="B486" i="11" s="1"/>
  <c r="D485" i="11"/>
  <c r="G485" i="11" s="1"/>
  <c r="C485" i="11"/>
  <c r="F485" i="11"/>
  <c r="C486" i="11" l="1"/>
  <c r="H486" i="11"/>
  <c r="B487" i="11" s="1"/>
  <c r="D486" i="11"/>
  <c r="G486" i="11" s="1"/>
  <c r="E486" i="11"/>
  <c r="F486" i="11"/>
  <c r="D487" i="11" l="1"/>
  <c r="G487" i="11" s="1"/>
  <c r="C487" i="11"/>
  <c r="H487" i="11"/>
  <c r="B488" i="11" s="1"/>
  <c r="E487" i="11"/>
  <c r="F487" i="11"/>
  <c r="D488" i="11" l="1"/>
  <c r="G488" i="11" s="1"/>
  <c r="F488" i="11"/>
  <c r="C488" i="11"/>
  <c r="E488" i="11"/>
  <c r="H488" i="11"/>
  <c r="B489" i="11" s="1"/>
  <c r="E489" i="11" l="1"/>
  <c r="C489" i="11"/>
  <c r="H489" i="11"/>
  <c r="B490" i="11" s="1"/>
  <c r="F489" i="11"/>
  <c r="D489" i="11"/>
  <c r="G489" i="11" s="1"/>
  <c r="C490" i="11" l="1"/>
  <c r="E490" i="11"/>
  <c r="F490" i="11"/>
  <c r="H490" i="11"/>
  <c r="B491" i="11" s="1"/>
  <c r="D490" i="11"/>
  <c r="G490" i="11" s="1"/>
  <c r="D491" i="11" l="1"/>
  <c r="G491" i="11" s="1"/>
  <c r="C491" i="11"/>
  <c r="E491" i="11"/>
  <c r="F491" i="11"/>
  <c r="H491" i="11"/>
  <c r="B492" i="11" s="1"/>
  <c r="C492" i="11" l="1"/>
  <c r="E492" i="11"/>
  <c r="D492" i="11"/>
  <c r="G492" i="11" s="1"/>
  <c r="H492" i="11"/>
  <c r="B493" i="11" s="1"/>
  <c r="F492" i="11"/>
  <c r="D493" i="11" l="1"/>
  <c r="G493" i="11" s="1"/>
  <c r="F493" i="11"/>
  <c r="E493" i="11"/>
  <c r="C493" i="11"/>
  <c r="H493" i="11"/>
  <c r="B494" i="11" s="1"/>
  <c r="H494" i="11" l="1"/>
  <c r="B495" i="11" s="1"/>
  <c r="F494" i="11"/>
  <c r="E494" i="11"/>
  <c r="C494" i="11"/>
  <c r="D494" i="11"/>
  <c r="G494" i="11" s="1"/>
  <c r="E495" i="11" l="1"/>
  <c r="D495" i="11"/>
  <c r="G495" i="11" s="1"/>
  <c r="F495" i="11"/>
  <c r="H495" i="11"/>
  <c r="B496" i="11" s="1"/>
  <c r="C495" i="11"/>
  <c r="C496" i="11" l="1"/>
  <c r="E496" i="11"/>
  <c r="D496" i="11"/>
  <c r="G496" i="11" s="1"/>
  <c r="H496" i="11"/>
  <c r="B497" i="11" s="1"/>
  <c r="F496" i="11"/>
  <c r="E497" i="11" l="1"/>
  <c r="H497" i="11"/>
  <c r="B498" i="11" s="1"/>
  <c r="F497" i="11"/>
  <c r="D497" i="11"/>
  <c r="G497" i="11" s="1"/>
  <c r="C497" i="11"/>
  <c r="F498" i="11" l="1"/>
  <c r="E498" i="11"/>
  <c r="H498" i="11"/>
  <c r="B499" i="11" s="1"/>
  <c r="C498" i="11"/>
  <c r="D498" i="11"/>
  <c r="G498" i="11" s="1"/>
  <c r="E499" i="11" l="1"/>
  <c r="D499" i="11"/>
  <c r="G499" i="11" s="1"/>
  <c r="H499" i="11"/>
  <c r="B500" i="11" s="1"/>
  <c r="C499" i="11"/>
  <c r="F499" i="11"/>
  <c r="H500" i="11" l="1"/>
  <c r="B501" i="11" s="1"/>
  <c r="C500" i="11"/>
  <c r="F500" i="11"/>
  <c r="E500" i="11"/>
  <c r="D500" i="11"/>
  <c r="G500" i="11" s="1"/>
  <c r="F501" i="11" l="1"/>
  <c r="H501" i="11"/>
  <c r="B502" i="11" s="1"/>
  <c r="D501" i="11"/>
  <c r="G501" i="11" s="1"/>
  <c r="E501" i="11"/>
  <c r="C501" i="11"/>
  <c r="F502" i="11" l="1"/>
  <c r="C502" i="11"/>
  <c r="E502" i="11"/>
  <c r="H502" i="11"/>
  <c r="B503" i="11" s="1"/>
  <c r="D502" i="11"/>
  <c r="G502" i="11" s="1"/>
  <c r="F503" i="11" l="1"/>
  <c r="D503" i="11"/>
  <c r="G503" i="11" s="1"/>
  <c r="E503" i="11"/>
  <c r="H503" i="11"/>
  <c r="B504" i="11" s="1"/>
  <c r="C503" i="11"/>
  <c r="F504" i="11" l="1"/>
  <c r="D504" i="11"/>
  <c r="G504" i="11" s="1"/>
  <c r="E504" i="11"/>
  <c r="C504" i="11"/>
  <c r="H504" i="11"/>
  <c r="B505" i="11" s="1"/>
  <c r="D505" i="11" l="1"/>
  <c r="G505" i="11" s="1"/>
  <c r="E505" i="11"/>
  <c r="F505" i="11"/>
  <c r="H505" i="11"/>
  <c r="B506" i="11" s="1"/>
  <c r="C505" i="11"/>
  <c r="H506" i="11" l="1"/>
  <c r="B507" i="11" s="1"/>
  <c r="D506" i="11"/>
  <c r="G506" i="11" s="1"/>
  <c r="E506" i="11"/>
  <c r="F506" i="11"/>
  <c r="C506" i="11"/>
  <c r="E507" i="11" l="1"/>
  <c r="F507" i="11"/>
  <c r="H507" i="11"/>
  <c r="B508" i="11" s="1"/>
  <c r="D507" i="11"/>
  <c r="G507" i="11" s="1"/>
  <c r="C507" i="11"/>
  <c r="E508" i="11" l="1"/>
  <c r="F508" i="11"/>
  <c r="D508" i="11"/>
  <c r="G508" i="11" s="1"/>
  <c r="C508" i="11"/>
  <c r="H508" i="11"/>
  <c r="B509" i="11" s="1"/>
  <c r="H509" i="11" l="1"/>
  <c r="B510" i="11" s="1"/>
  <c r="E509" i="11"/>
  <c r="F509" i="11"/>
  <c r="C509" i="11"/>
  <c r="D509" i="11"/>
  <c r="G509" i="11" s="1"/>
  <c r="E510" i="11" l="1"/>
  <c r="D510" i="11"/>
  <c r="G510" i="11" s="1"/>
  <c r="H510" i="11"/>
  <c r="B511" i="11" s="1"/>
  <c r="F510" i="11"/>
  <c r="C510" i="11"/>
  <c r="H511" i="11" l="1"/>
  <c r="B512" i="11" s="1"/>
  <c r="F511" i="11"/>
  <c r="E511" i="11"/>
  <c r="D511" i="11"/>
  <c r="G511" i="11" s="1"/>
  <c r="C511" i="11"/>
  <c r="D512" i="11" l="1"/>
  <c r="G512" i="11" s="1"/>
  <c r="H512" i="11"/>
  <c r="B513" i="11" s="1"/>
  <c r="F512" i="11"/>
  <c r="C512" i="11"/>
  <c r="E512" i="11"/>
  <c r="F513" i="11" l="1"/>
  <c r="D513" i="11"/>
  <c r="G513" i="11" s="1"/>
  <c r="E513" i="11"/>
  <c r="H513" i="11"/>
  <c r="B514" i="11" s="1"/>
  <c r="C513" i="11"/>
  <c r="F514" i="11" l="1"/>
  <c r="D514" i="11"/>
  <c r="G514" i="11" s="1"/>
  <c r="E514" i="11"/>
  <c r="C514" i="11"/>
  <c r="H514" i="11"/>
  <c r="B515" i="11" s="1"/>
  <c r="F515" i="11" l="1"/>
  <c r="E515" i="11"/>
  <c r="H515" i="11"/>
  <c r="B516" i="11" s="1"/>
  <c r="C515" i="11"/>
  <c r="D515" i="11"/>
  <c r="G515" i="11" s="1"/>
  <c r="D516" i="11" l="1"/>
  <c r="G516" i="11" s="1"/>
  <c r="H516" i="11"/>
  <c r="B517" i="11" s="1"/>
  <c r="E516" i="11"/>
  <c r="F516" i="11"/>
  <c r="C516" i="11"/>
  <c r="F517" i="11" l="1"/>
  <c r="C517" i="11"/>
  <c r="D517" i="11"/>
  <c r="G517" i="11" s="1"/>
  <c r="E517" i="11"/>
  <c r="H517" i="11"/>
  <c r="B518" i="11" s="1"/>
  <c r="E518" i="11" l="1"/>
  <c r="H518" i="11"/>
  <c r="B519" i="11" s="1"/>
  <c r="D518" i="11"/>
  <c r="G518" i="11" s="1"/>
  <c r="C518" i="11"/>
  <c r="F518" i="11"/>
  <c r="C519" i="11" l="1"/>
  <c r="E519" i="11"/>
  <c r="D519" i="11"/>
  <c r="G519" i="11" s="1"/>
  <c r="H519" i="11"/>
  <c r="B520" i="11" s="1"/>
  <c r="F519" i="11"/>
  <c r="E520" i="11" l="1"/>
  <c r="C520" i="11"/>
  <c r="H520" i="11"/>
  <c r="B521" i="11" s="1"/>
  <c r="F520" i="11"/>
  <c r="D520" i="11"/>
  <c r="G520" i="11" s="1"/>
  <c r="C521" i="11" l="1"/>
  <c r="H521" i="11"/>
  <c r="B522" i="11" s="1"/>
  <c r="D521" i="11"/>
  <c r="G521" i="11" s="1"/>
  <c r="F521" i="11"/>
  <c r="E521" i="11"/>
  <c r="F522" i="11" l="1"/>
  <c r="H522" i="11"/>
  <c r="B523" i="11" s="1"/>
  <c r="E522" i="11"/>
  <c r="D522" i="11"/>
  <c r="G522" i="11" s="1"/>
  <c r="C522" i="11"/>
  <c r="C523" i="11" l="1"/>
  <c r="E523" i="11"/>
  <c r="D523" i="11"/>
  <c r="G523" i="11" s="1"/>
  <c r="H523" i="11"/>
  <c r="B524" i="11" s="1"/>
  <c r="F523" i="11"/>
  <c r="D524" i="11" l="1"/>
  <c r="G524" i="11" s="1"/>
  <c r="F524" i="11"/>
  <c r="H524" i="11"/>
  <c r="B525" i="11" s="1"/>
  <c r="E524" i="11"/>
  <c r="C524" i="11"/>
  <c r="H525" i="11" l="1"/>
  <c r="B526" i="11" s="1"/>
  <c r="E525" i="11"/>
  <c r="F525" i="11"/>
  <c r="D525" i="11"/>
  <c r="G525" i="11" s="1"/>
  <c r="C525" i="11"/>
  <c r="D526" i="11" l="1"/>
  <c r="G526" i="11" s="1"/>
  <c r="F526" i="11"/>
  <c r="H526" i="11"/>
  <c r="B527" i="11" s="1"/>
  <c r="E526" i="11"/>
  <c r="C526" i="11"/>
  <c r="C527" i="11" l="1"/>
  <c r="D527" i="11"/>
  <c r="G527" i="11" s="1"/>
  <c r="E527" i="11"/>
  <c r="F527" i="11"/>
  <c r="H527" i="11"/>
  <c r="B528" i="11" s="1"/>
  <c r="E528" i="11" l="1"/>
  <c r="C528" i="11"/>
  <c r="D528" i="11"/>
  <c r="G528" i="11" s="1"/>
  <c r="H528" i="11"/>
  <c r="B529" i="11" s="1"/>
  <c r="F528" i="11"/>
  <c r="E529" i="11" l="1"/>
  <c r="H529" i="11"/>
  <c r="B530" i="11" s="1"/>
  <c r="C529" i="11"/>
  <c r="F529" i="11"/>
  <c r="D529" i="11"/>
  <c r="G529" i="11" s="1"/>
  <c r="F530" i="11" l="1"/>
  <c r="E530" i="11"/>
  <c r="H530" i="11"/>
  <c r="B531" i="11" s="1"/>
  <c r="C530" i="11"/>
  <c r="D530" i="11"/>
  <c r="G530" i="11" s="1"/>
  <c r="D531" i="11" l="1"/>
  <c r="G531" i="11" s="1"/>
  <c r="C531" i="11"/>
  <c r="F531" i="11"/>
  <c r="E531" i="11"/>
  <c r="H531" i="11"/>
  <c r="B532" i="11" s="1"/>
  <c r="H532" i="11" l="1"/>
  <c r="B533" i="11" s="1"/>
  <c r="C532" i="11"/>
  <c r="F532" i="11"/>
  <c r="E532" i="11"/>
  <c r="D532" i="11"/>
  <c r="G532" i="11" s="1"/>
  <c r="F533" i="11" l="1"/>
  <c r="E533" i="11"/>
  <c r="C533" i="11"/>
  <c r="D533" i="11"/>
  <c r="G533" i="11" s="1"/>
  <c r="H533" i="11"/>
  <c r="B534" i="11" s="1"/>
  <c r="E534" i="11" l="1"/>
  <c r="D534" i="11"/>
  <c r="G534" i="11" s="1"/>
  <c r="F534" i="11"/>
  <c r="H534" i="11"/>
  <c r="B535" i="11" s="1"/>
  <c r="C534" i="11"/>
  <c r="E535" i="11" l="1"/>
  <c r="H535" i="11"/>
  <c r="B536" i="11" s="1"/>
  <c r="D535" i="11"/>
  <c r="G535" i="11" s="1"/>
  <c r="F535" i="11"/>
  <c r="C535" i="11"/>
  <c r="C536" i="11" l="1"/>
  <c r="H536" i="11"/>
  <c r="B537" i="11" s="1"/>
  <c r="F536" i="11"/>
  <c r="E536" i="11"/>
  <c r="D536" i="11"/>
  <c r="G536" i="11" s="1"/>
  <c r="D537" i="11" l="1"/>
  <c r="G537" i="11" s="1"/>
  <c r="H537" i="11"/>
  <c r="B538" i="11" s="1"/>
  <c r="E537" i="11"/>
  <c r="C537" i="11"/>
  <c r="F537" i="11"/>
  <c r="E538" i="11" l="1"/>
  <c r="F538" i="11"/>
  <c r="D538" i="11"/>
  <c r="G538" i="11" s="1"/>
  <c r="C538" i="11"/>
  <c r="H538" i="11"/>
  <c r="B539" i="11" s="1"/>
  <c r="C539" i="11" l="1"/>
  <c r="F539" i="11"/>
  <c r="D539" i="11"/>
  <c r="G539" i="11" s="1"/>
  <c r="E539" i="11"/>
  <c r="H539" i="11"/>
  <c r="B540" i="11" s="1"/>
  <c r="H540" i="11" l="1"/>
  <c r="B541" i="11" s="1"/>
  <c r="E540" i="11"/>
  <c r="F540" i="11"/>
  <c r="D540" i="11"/>
  <c r="G540" i="11" s="1"/>
  <c r="C540" i="11"/>
  <c r="F541" i="11" l="1"/>
  <c r="H541" i="11"/>
  <c r="B542" i="11" s="1"/>
  <c r="E541" i="11"/>
  <c r="D541" i="11"/>
  <c r="G541" i="11" s="1"/>
  <c r="C541" i="11"/>
  <c r="D542" i="11" l="1"/>
  <c r="G542" i="11" s="1"/>
  <c r="C542" i="11"/>
  <c r="H542" i="11"/>
  <c r="B543" i="11" s="1"/>
  <c r="F542" i="11"/>
  <c r="E542" i="11"/>
  <c r="C543" i="11" l="1"/>
  <c r="E543" i="11"/>
  <c r="H543" i="11"/>
  <c r="B544" i="11" s="1"/>
  <c r="F543" i="11"/>
  <c r="D543" i="11"/>
  <c r="G543" i="11" s="1"/>
  <c r="H544" i="11" l="1"/>
  <c r="B545" i="11" s="1"/>
  <c r="D544" i="11"/>
  <c r="G544" i="11" s="1"/>
  <c r="C544" i="11"/>
  <c r="E544" i="11"/>
  <c r="F544" i="11"/>
  <c r="H545" i="11" l="1"/>
  <c r="B546" i="11" s="1"/>
  <c r="E545" i="11"/>
  <c r="D545" i="11"/>
  <c r="G545" i="11" s="1"/>
  <c r="C545" i="11"/>
  <c r="F545" i="11"/>
  <c r="H546" i="11" l="1"/>
  <c r="B547" i="11" s="1"/>
  <c r="E546" i="11"/>
  <c r="F546" i="11"/>
  <c r="C546" i="11"/>
  <c r="D546" i="11"/>
  <c r="G546" i="11" s="1"/>
  <c r="F547" i="11" l="1"/>
  <c r="C547" i="11"/>
  <c r="D547" i="11"/>
  <c r="G547" i="11" s="1"/>
  <c r="H547" i="11"/>
  <c r="B548" i="11" s="1"/>
  <c r="E547" i="11"/>
  <c r="C548" i="11" l="1"/>
  <c r="H548" i="11"/>
  <c r="B549" i="11" s="1"/>
  <c r="F548" i="11"/>
  <c r="E548" i="11"/>
  <c r="D548" i="11"/>
  <c r="G548" i="11" s="1"/>
  <c r="F549" i="11" l="1"/>
  <c r="D549" i="11"/>
  <c r="G549" i="11" s="1"/>
  <c r="H549" i="11"/>
  <c r="B550" i="11" s="1"/>
  <c r="E549" i="11"/>
  <c r="C549" i="11"/>
  <c r="D550" i="11" l="1"/>
  <c r="G550" i="11" s="1"/>
  <c r="F550" i="11"/>
  <c r="E550" i="11"/>
  <c r="C550" i="11"/>
  <c r="H550" i="11"/>
  <c r="B551" i="11" s="1"/>
  <c r="C551" i="11" l="1"/>
  <c r="F551" i="11"/>
  <c r="D551" i="11"/>
  <c r="G551" i="11" s="1"/>
  <c r="H551" i="11"/>
  <c r="B552" i="11" s="1"/>
  <c r="E551" i="11"/>
  <c r="D552" i="11" l="1"/>
  <c r="G552" i="11" s="1"/>
  <c r="E552" i="11"/>
  <c r="F552" i="11"/>
  <c r="C552" i="11"/>
  <c r="H552" i="11"/>
  <c r="B553" i="11" s="1"/>
  <c r="E553" i="11" l="1"/>
  <c r="F553" i="11"/>
  <c r="D553" i="11"/>
  <c r="G553" i="11" s="1"/>
  <c r="C553" i="11"/>
  <c r="H553" i="11"/>
  <c r="B554" i="11" s="1"/>
  <c r="H554" i="11" l="1"/>
  <c r="B555" i="11" s="1"/>
  <c r="E554" i="11"/>
  <c r="D554" i="11"/>
  <c r="G554" i="11" s="1"/>
  <c r="C554" i="11"/>
  <c r="F554" i="11"/>
  <c r="F555" i="11" l="1"/>
  <c r="E555" i="11"/>
  <c r="D555" i="11"/>
  <c r="G555" i="11" s="1"/>
  <c r="H555" i="11"/>
  <c r="B556" i="11" s="1"/>
  <c r="C555" i="11"/>
  <c r="F556" i="11" l="1"/>
  <c r="C556" i="11"/>
  <c r="H556" i="11"/>
  <c r="B557" i="11" s="1"/>
  <c r="E556" i="11"/>
  <c r="D556" i="11"/>
  <c r="G556" i="11" s="1"/>
  <c r="H557" i="11" l="1"/>
  <c r="B558" i="11" s="1"/>
  <c r="D557" i="11"/>
  <c r="G557" i="11" s="1"/>
  <c r="F557" i="11"/>
  <c r="E557" i="11"/>
  <c r="C557" i="11"/>
  <c r="H558" i="11" l="1"/>
  <c r="B559" i="11" s="1"/>
  <c r="F558" i="11"/>
  <c r="E558" i="11"/>
  <c r="C558" i="11"/>
  <c r="D558" i="11"/>
  <c r="G558" i="11" s="1"/>
  <c r="D559" i="11" l="1"/>
  <c r="G559" i="11" s="1"/>
  <c r="H559" i="11"/>
  <c r="B560" i="11" s="1"/>
  <c r="C559" i="11"/>
  <c r="F559" i="11"/>
  <c r="E559" i="11"/>
  <c r="H560" i="11" l="1"/>
  <c r="B561" i="11" s="1"/>
  <c r="D560" i="11"/>
  <c r="G560" i="11" s="1"/>
  <c r="F560" i="11"/>
  <c r="E560" i="11"/>
  <c r="C560" i="11"/>
  <c r="E561" i="11" l="1"/>
  <c r="D561" i="11"/>
  <c r="G561" i="11" s="1"/>
  <c r="F561" i="11"/>
  <c r="C561" i="11"/>
  <c r="H561" i="11"/>
  <c r="B562" i="11" s="1"/>
  <c r="F562" i="11" l="1"/>
  <c r="C562" i="11"/>
  <c r="E562" i="11"/>
  <c r="H562" i="11"/>
  <c r="B563" i="11" s="1"/>
  <c r="D562" i="11"/>
  <c r="G562" i="11" s="1"/>
  <c r="F563" i="11" l="1"/>
  <c r="C563" i="11"/>
  <c r="E563" i="11"/>
  <c r="D563" i="11"/>
  <c r="G563" i="11" s="1"/>
  <c r="H563" i="11"/>
  <c r="B564" i="11" s="1"/>
  <c r="F564" i="11" l="1"/>
  <c r="E564" i="11"/>
  <c r="C564" i="11"/>
  <c r="H564" i="11"/>
  <c r="B565" i="11" s="1"/>
  <c r="D564" i="11"/>
  <c r="G564" i="11" s="1"/>
  <c r="C565" i="11" l="1"/>
  <c r="H565" i="11"/>
  <c r="B566" i="11" s="1"/>
  <c r="E565" i="11"/>
  <c r="F565" i="11"/>
  <c r="D565" i="11"/>
  <c r="G565" i="11" s="1"/>
  <c r="F566" i="11" l="1"/>
  <c r="D566" i="11"/>
  <c r="G566" i="11" s="1"/>
  <c r="H566" i="11"/>
  <c r="B567" i="11" s="1"/>
  <c r="E566" i="11"/>
  <c r="C566" i="11"/>
  <c r="F567" i="11" l="1"/>
  <c r="H567" i="11"/>
  <c r="B568" i="11" s="1"/>
  <c r="C567" i="11"/>
  <c r="E567" i="11"/>
  <c r="D567" i="11"/>
  <c r="G567" i="11" s="1"/>
  <c r="D568" i="11" l="1"/>
  <c r="G568" i="11" s="1"/>
  <c r="C568" i="11"/>
  <c r="E568" i="11"/>
  <c r="H568" i="11"/>
  <c r="B569" i="11" s="1"/>
  <c r="F568" i="11"/>
  <c r="H569" i="11" l="1"/>
  <c r="B570" i="11" s="1"/>
  <c r="D569" i="11"/>
  <c r="G569" i="11" s="1"/>
  <c r="E569" i="11"/>
  <c r="C569" i="11"/>
  <c r="F569" i="11"/>
  <c r="D570" i="11" l="1"/>
  <c r="G570" i="11" s="1"/>
  <c r="E570" i="11"/>
  <c r="H570" i="11"/>
  <c r="B571" i="11" s="1"/>
  <c r="C570" i="11"/>
  <c r="F570" i="11"/>
  <c r="D571" i="11" l="1"/>
  <c r="G571" i="11" s="1"/>
  <c r="F571" i="11"/>
  <c r="E571" i="11"/>
  <c r="H571" i="11"/>
  <c r="B572" i="11" s="1"/>
  <c r="C571" i="11"/>
  <c r="F572" i="11" l="1"/>
  <c r="E572" i="11"/>
  <c r="D572" i="11"/>
  <c r="G572" i="11" s="1"/>
  <c r="C572" i="11"/>
  <c r="H572" i="11"/>
  <c r="B573" i="11" s="1"/>
  <c r="F573" i="11" l="1"/>
  <c r="H573" i="11"/>
  <c r="B574" i="11" s="1"/>
  <c r="E573" i="11"/>
  <c r="C573" i="11"/>
  <c r="D573" i="11"/>
  <c r="G573" i="11" s="1"/>
  <c r="H574" i="11" l="1"/>
  <c r="B575" i="11" s="1"/>
  <c r="F574" i="11"/>
  <c r="D574" i="11"/>
  <c r="G574" i="11" s="1"/>
  <c r="E574" i="11"/>
  <c r="C574" i="11"/>
  <c r="H575" i="11" l="1"/>
  <c r="B576" i="11" s="1"/>
  <c r="E575" i="11"/>
  <c r="C575" i="11"/>
  <c r="F575" i="11"/>
  <c r="D575" i="11"/>
  <c r="G575" i="11" s="1"/>
  <c r="F576" i="11" l="1"/>
  <c r="E576" i="11"/>
  <c r="C576" i="11"/>
  <c r="H576" i="11"/>
  <c r="B577" i="11" s="1"/>
  <c r="D576" i="11"/>
  <c r="G576" i="11" s="1"/>
  <c r="F577" i="11" l="1"/>
  <c r="D577" i="11"/>
  <c r="G577" i="11" s="1"/>
  <c r="E577" i="11"/>
  <c r="C577" i="11"/>
  <c r="H577" i="11"/>
  <c r="B578" i="11" s="1"/>
  <c r="F578" i="11" l="1"/>
  <c r="D578" i="11"/>
  <c r="G578" i="11" s="1"/>
  <c r="H578" i="11"/>
  <c r="B579" i="11" s="1"/>
  <c r="E578" i="11"/>
  <c r="C578" i="11"/>
  <c r="F579" i="11" l="1"/>
  <c r="E579" i="11"/>
  <c r="H579" i="11"/>
  <c r="B580" i="11" s="1"/>
  <c r="C579" i="11"/>
  <c r="D579" i="11"/>
  <c r="G579" i="11" s="1"/>
  <c r="E580" i="11" l="1"/>
  <c r="C580" i="11"/>
  <c r="H580" i="11"/>
  <c r="B581" i="11" s="1"/>
  <c r="D580" i="11"/>
  <c r="G580" i="11" s="1"/>
  <c r="F580" i="11"/>
  <c r="D581" i="11" l="1"/>
  <c r="G581" i="11" s="1"/>
  <c r="H581" i="11"/>
  <c r="B582" i="11" s="1"/>
  <c r="E581" i="11"/>
  <c r="F581" i="11"/>
  <c r="C581" i="11"/>
  <c r="D582" i="11" l="1"/>
  <c r="G582" i="11" s="1"/>
  <c r="E582" i="11"/>
  <c r="H582" i="11"/>
  <c r="B583" i="11" s="1"/>
  <c r="C582" i="11"/>
  <c r="F582" i="11"/>
  <c r="H583" i="11" l="1"/>
  <c r="B584" i="11" s="1"/>
  <c r="F583" i="11"/>
  <c r="E583" i="11"/>
  <c r="D583" i="11"/>
  <c r="G583" i="11" s="1"/>
  <c r="C583" i="11"/>
  <c r="E584" i="11" l="1"/>
  <c r="F584" i="11"/>
  <c r="D584" i="11"/>
  <c r="G584" i="11" s="1"/>
  <c r="C584" i="11"/>
  <c r="H584" i="11"/>
  <c r="B585" i="11" s="1"/>
  <c r="H585" i="11" l="1"/>
  <c r="B586" i="11" s="1"/>
  <c r="F585" i="11"/>
  <c r="C585" i="11"/>
  <c r="D585" i="11"/>
  <c r="G585" i="11" s="1"/>
  <c r="E585" i="11"/>
  <c r="D586" i="11" l="1"/>
  <c r="G586" i="11" s="1"/>
  <c r="E586" i="11"/>
  <c r="C586" i="11"/>
  <c r="H586" i="11"/>
  <c r="B587" i="11" s="1"/>
  <c r="F586" i="11"/>
  <c r="C587" i="11" l="1"/>
  <c r="E587" i="11"/>
  <c r="F587" i="11"/>
  <c r="D587" i="11"/>
  <c r="G587" i="11" s="1"/>
  <c r="H587" i="11"/>
  <c r="B588" i="11" s="1"/>
  <c r="E588" i="11" l="1"/>
  <c r="H588" i="11"/>
  <c r="B589" i="11" s="1"/>
  <c r="F588" i="11"/>
  <c r="C588" i="11"/>
  <c r="D588" i="11"/>
  <c r="G588" i="11" s="1"/>
  <c r="H589" i="11" l="1"/>
  <c r="B590" i="11" s="1"/>
  <c r="E589" i="11"/>
  <c r="F589" i="11"/>
  <c r="D589" i="11"/>
  <c r="G589" i="11" s="1"/>
  <c r="C589" i="11"/>
  <c r="C590" i="11" l="1"/>
  <c r="E590" i="11"/>
  <c r="F590" i="11"/>
  <c r="D590" i="11"/>
  <c r="G590" i="11" s="1"/>
  <c r="H590" i="11"/>
  <c r="B591" i="11" s="1"/>
  <c r="C591" i="11" l="1"/>
  <c r="D591" i="11"/>
  <c r="G591" i="11" s="1"/>
  <c r="H591" i="11"/>
  <c r="B592" i="11" s="1"/>
  <c r="E591" i="11"/>
  <c r="F591" i="11"/>
  <c r="D592" i="11" l="1"/>
  <c r="G592" i="11" s="1"/>
  <c r="H592" i="11"/>
  <c r="B593" i="11" s="1"/>
  <c r="F592" i="11"/>
  <c r="C592" i="11"/>
  <c r="E592" i="11"/>
  <c r="C593" i="11" l="1"/>
  <c r="F593" i="11"/>
  <c r="E593" i="11"/>
  <c r="H593" i="11"/>
  <c r="B594" i="11" s="1"/>
  <c r="D593" i="11"/>
  <c r="G593" i="11" s="1"/>
  <c r="E594" i="11" l="1"/>
  <c r="F594" i="11"/>
  <c r="H594" i="11"/>
  <c r="B595" i="11" s="1"/>
  <c r="D594" i="11"/>
  <c r="G594" i="11" s="1"/>
  <c r="C594" i="11"/>
  <c r="E595" i="11" l="1"/>
  <c r="H595" i="11"/>
  <c r="B596" i="11" s="1"/>
  <c r="D595" i="11"/>
  <c r="G595" i="11" s="1"/>
  <c r="C595" i="11"/>
  <c r="F595" i="11"/>
  <c r="F596" i="11" l="1"/>
  <c r="D596" i="11"/>
  <c r="G596" i="11" s="1"/>
  <c r="E596" i="11"/>
  <c r="H596" i="11"/>
  <c r="B597" i="11" s="1"/>
  <c r="C596" i="11"/>
  <c r="D597" i="11" l="1"/>
  <c r="G597" i="11" s="1"/>
  <c r="C597" i="11"/>
  <c r="E597" i="11"/>
  <c r="F597" i="11"/>
  <c r="H597" i="11"/>
  <c r="B598" i="11" s="1"/>
  <c r="C598" i="11" l="1"/>
  <c r="F598" i="11"/>
  <c r="E598" i="11"/>
  <c r="H598" i="11"/>
  <c r="B599" i="11" s="1"/>
  <c r="D598" i="11"/>
  <c r="G598" i="11" s="1"/>
  <c r="D599" i="11" l="1"/>
  <c r="G599" i="11" s="1"/>
  <c r="E599" i="11"/>
  <c r="C599" i="11"/>
  <c r="F599" i="11"/>
  <c r="H599" i="11"/>
  <c r="B600" i="11" s="1"/>
  <c r="E600" i="11" l="1"/>
  <c r="C600" i="11"/>
  <c r="D600" i="11"/>
  <c r="G600" i="11" s="1"/>
  <c r="F600" i="11"/>
  <c r="H600" i="11"/>
  <c r="B601" i="11" s="1"/>
  <c r="E601" i="11" l="1"/>
  <c r="H601" i="11"/>
  <c r="B602" i="11" s="1"/>
  <c r="C601" i="11"/>
  <c r="D601" i="11"/>
  <c r="G601" i="11" s="1"/>
  <c r="F601" i="11"/>
  <c r="E602" i="11" l="1"/>
  <c r="C602" i="11"/>
  <c r="H602" i="11"/>
  <c r="B603" i="11" s="1"/>
  <c r="F602" i="11"/>
  <c r="D602" i="11"/>
  <c r="G602" i="11" s="1"/>
  <c r="E603" i="11" l="1"/>
  <c r="C603" i="11"/>
  <c r="H603" i="11"/>
  <c r="B604" i="11" s="1"/>
  <c r="D603" i="11"/>
  <c r="G603" i="11" s="1"/>
  <c r="F603" i="11"/>
  <c r="F604" i="11" l="1"/>
  <c r="E604" i="11"/>
  <c r="D604" i="11"/>
  <c r="G604" i="11" s="1"/>
  <c r="H604" i="11"/>
  <c r="B605" i="11" s="1"/>
  <c r="C604" i="11"/>
  <c r="C605" i="11" l="1"/>
  <c r="H605" i="11"/>
  <c r="B606" i="11" s="1"/>
  <c r="E605" i="11"/>
  <c r="D605" i="11"/>
  <c r="G605" i="11" s="1"/>
  <c r="F605" i="11"/>
  <c r="E606" i="11" l="1"/>
  <c r="F606" i="11"/>
  <c r="C606" i="11"/>
  <c r="D606" i="11"/>
  <c r="G606" i="11" s="1"/>
  <c r="H606" i="11"/>
  <c r="B607" i="11" s="1"/>
  <c r="H607" i="11" l="1"/>
  <c r="B608" i="11" s="1"/>
  <c r="E607" i="11"/>
  <c r="F607" i="11"/>
  <c r="D607" i="11"/>
  <c r="G607" i="11" s="1"/>
  <c r="C607" i="11"/>
  <c r="C608" i="11" l="1"/>
  <c r="D608" i="11"/>
  <c r="G608" i="11" s="1"/>
  <c r="F608" i="11"/>
  <c r="E608" i="11"/>
  <c r="H608" i="11"/>
  <c r="B609" i="11" s="1"/>
  <c r="E609" i="11" l="1"/>
  <c r="C609" i="11"/>
  <c r="F609" i="11"/>
  <c r="D609" i="11"/>
  <c r="G609" i="11" s="1"/>
  <c r="H609" i="11"/>
  <c r="B610" i="11" s="1"/>
  <c r="E610" i="11" l="1"/>
  <c r="C610" i="11"/>
  <c r="H610" i="11"/>
  <c r="B611" i="11" s="1"/>
  <c r="F610" i="11"/>
  <c r="D610" i="11"/>
  <c r="G610" i="11" s="1"/>
  <c r="D611" i="11" l="1"/>
  <c r="G611" i="11" s="1"/>
  <c r="E611" i="11"/>
  <c r="F611" i="11"/>
  <c r="H611" i="11"/>
  <c r="B612" i="11" s="1"/>
  <c r="C611" i="11"/>
  <c r="E612" i="11" l="1"/>
  <c r="D612" i="11"/>
  <c r="G612" i="11" s="1"/>
  <c r="F612" i="11"/>
  <c r="C612" i="11"/>
  <c r="H612" i="11"/>
  <c r="B613" i="11" s="1"/>
  <c r="H613" i="11" l="1"/>
  <c r="B614" i="11" s="1"/>
  <c r="F613" i="11"/>
  <c r="D613" i="11"/>
  <c r="G613" i="11" s="1"/>
  <c r="E613" i="11"/>
  <c r="C613" i="11"/>
  <c r="E614" i="11" l="1"/>
  <c r="H614" i="11"/>
  <c r="B615" i="11" s="1"/>
  <c r="D614" i="11"/>
  <c r="G614" i="11" s="1"/>
  <c r="C614" i="11"/>
  <c r="F614" i="11"/>
  <c r="H615" i="11" l="1"/>
  <c r="B616" i="11" s="1"/>
  <c r="F615" i="11"/>
  <c r="E615" i="11"/>
  <c r="D615" i="11"/>
  <c r="G615" i="11" s="1"/>
  <c r="C615" i="11"/>
  <c r="F616" i="11" l="1"/>
  <c r="H616" i="11"/>
  <c r="B617" i="11" s="1"/>
  <c r="C616" i="11"/>
  <c r="E616" i="11"/>
  <c r="D616" i="11"/>
  <c r="G616" i="11" s="1"/>
  <c r="D617" i="11" l="1"/>
  <c r="G617" i="11" s="1"/>
  <c r="C617" i="11"/>
  <c r="E617" i="11"/>
  <c r="F617" i="11"/>
  <c r="H617" i="11"/>
  <c r="B618" i="11" s="1"/>
  <c r="E618" i="11" l="1"/>
  <c r="H618" i="11"/>
  <c r="B619" i="11" s="1"/>
  <c r="D618" i="11"/>
  <c r="G618" i="11" s="1"/>
  <c r="C618" i="11"/>
  <c r="F618" i="11"/>
  <c r="H619" i="11" l="1"/>
  <c r="B620" i="11" s="1"/>
  <c r="C619" i="11"/>
  <c r="E619" i="11"/>
  <c r="D619" i="11"/>
  <c r="G619" i="11" s="1"/>
  <c r="F619" i="11"/>
  <c r="F620" i="11" l="1"/>
  <c r="E620" i="11"/>
  <c r="C620" i="11"/>
  <c r="D620" i="11"/>
  <c r="G620" i="11" s="1"/>
  <c r="H620" i="11"/>
  <c r="B621" i="11" s="1"/>
  <c r="H621" i="11" l="1"/>
  <c r="B622" i="11" s="1"/>
  <c r="C621" i="11"/>
  <c r="D621" i="11"/>
  <c r="G621" i="11" s="1"/>
  <c r="F621" i="11"/>
  <c r="E621" i="11"/>
  <c r="E622" i="11" l="1"/>
  <c r="C622" i="11"/>
  <c r="D622" i="11"/>
  <c r="G622" i="11" s="1"/>
  <c r="F622" i="11"/>
  <c r="H622" i="11"/>
  <c r="B623" i="11" s="1"/>
  <c r="C623" i="11" l="1"/>
  <c r="F623" i="11"/>
  <c r="H623" i="11"/>
  <c r="B624" i="11" s="1"/>
  <c r="E623" i="11"/>
  <c r="D623" i="11"/>
  <c r="G623" i="11" s="1"/>
  <c r="H624" i="11" l="1"/>
  <c r="B625" i="11" s="1"/>
  <c r="D624" i="11"/>
  <c r="G624" i="11" s="1"/>
  <c r="E624" i="11"/>
  <c r="C624" i="11"/>
  <c r="F624" i="11"/>
  <c r="D625" i="11" l="1"/>
  <c r="G625" i="11" s="1"/>
  <c r="C625" i="11"/>
  <c r="E625" i="11"/>
  <c r="F625" i="11"/>
  <c r="H625" i="11"/>
  <c r="B626" i="11" s="1"/>
  <c r="C626" i="11" l="1"/>
  <c r="F626" i="11"/>
  <c r="D626" i="11"/>
  <c r="G626" i="11" s="1"/>
  <c r="H626" i="11"/>
  <c r="B627" i="11" s="1"/>
  <c r="E626" i="11"/>
  <c r="F627" i="11" l="1"/>
  <c r="H627" i="11"/>
  <c r="B628" i="11" s="1"/>
  <c r="C627" i="11"/>
  <c r="E627" i="11"/>
  <c r="D627" i="11"/>
  <c r="G627" i="11" s="1"/>
  <c r="F628" i="11" l="1"/>
  <c r="E628" i="11"/>
  <c r="C628" i="11"/>
  <c r="H628" i="11"/>
  <c r="B629" i="11" s="1"/>
  <c r="D628" i="11"/>
  <c r="G628" i="11" s="1"/>
  <c r="D629" i="11" l="1"/>
  <c r="G629" i="11" s="1"/>
  <c r="H629" i="11"/>
  <c r="B630" i="11" s="1"/>
  <c r="F629" i="11"/>
  <c r="C629" i="11"/>
  <c r="E629" i="11"/>
  <c r="F630" i="11" l="1"/>
  <c r="D630" i="11"/>
  <c r="G630" i="11" s="1"/>
  <c r="C630" i="11"/>
  <c r="H630" i="11"/>
  <c r="B631" i="11" s="1"/>
  <c r="E630" i="11"/>
  <c r="D631" i="11" l="1"/>
  <c r="G631" i="11" s="1"/>
  <c r="C631" i="11"/>
  <c r="F631" i="11"/>
  <c r="H631" i="11"/>
  <c r="B632" i="11" s="1"/>
  <c r="E631" i="11"/>
  <c r="H632" i="11" l="1"/>
  <c r="B633" i="11" s="1"/>
  <c r="C632" i="11"/>
  <c r="F632" i="11"/>
  <c r="E632" i="11"/>
  <c r="D632" i="11"/>
  <c r="G632" i="11" s="1"/>
  <c r="E633" i="11" l="1"/>
  <c r="F633" i="11"/>
  <c r="H633" i="11"/>
  <c r="B634" i="11" s="1"/>
  <c r="D633" i="11"/>
  <c r="G633" i="11" s="1"/>
  <c r="C633" i="11"/>
  <c r="F634" i="11" l="1"/>
  <c r="H634" i="11"/>
  <c r="B635" i="11" s="1"/>
  <c r="C634" i="11"/>
  <c r="E634" i="11"/>
  <c r="D634" i="11"/>
  <c r="G634" i="11" s="1"/>
  <c r="C635" i="11" l="1"/>
  <c r="D635" i="11"/>
  <c r="G635" i="11" s="1"/>
  <c r="H635" i="11"/>
  <c r="B636" i="11" s="1"/>
  <c r="F635" i="11"/>
  <c r="E635" i="11"/>
  <c r="H636" i="11" l="1"/>
  <c r="B637" i="11" s="1"/>
  <c r="F636" i="11"/>
  <c r="C636" i="11"/>
  <c r="E636" i="11"/>
  <c r="D636" i="11"/>
  <c r="G636" i="11" s="1"/>
  <c r="C637" i="11" l="1"/>
  <c r="F637" i="11"/>
  <c r="E637" i="11"/>
  <c r="H637" i="11"/>
  <c r="B638" i="11" s="1"/>
  <c r="D637" i="11"/>
  <c r="G637" i="11" s="1"/>
  <c r="E638" i="11" l="1"/>
  <c r="F638" i="11"/>
  <c r="C638" i="11"/>
  <c r="D638" i="11"/>
  <c r="G638" i="11" s="1"/>
  <c r="H638" i="11"/>
  <c r="B639" i="11" s="1"/>
  <c r="F639" i="11" l="1"/>
  <c r="D639" i="11"/>
  <c r="G639" i="11" s="1"/>
  <c r="H639" i="11"/>
  <c r="B640" i="11" s="1"/>
  <c r="E639" i="11"/>
  <c r="C639" i="11"/>
  <c r="H640" i="11" l="1"/>
  <c r="B641" i="11" s="1"/>
  <c r="C640" i="11"/>
  <c r="E640" i="11"/>
  <c r="D640" i="11"/>
  <c r="G640" i="11" s="1"/>
  <c r="F640" i="11"/>
  <c r="C641" i="11" l="1"/>
  <c r="E641" i="11"/>
  <c r="H641" i="11"/>
  <c r="B642" i="11" s="1"/>
  <c r="D641" i="11"/>
  <c r="G641" i="11" s="1"/>
  <c r="F641" i="11"/>
  <c r="E642" i="11" l="1"/>
  <c r="D642" i="11"/>
  <c r="G642" i="11" s="1"/>
  <c r="H642" i="11"/>
  <c r="B643" i="11" s="1"/>
  <c r="F642" i="11"/>
  <c r="C642" i="11"/>
  <c r="C643" i="11" l="1"/>
  <c r="D643" i="11"/>
  <c r="G643" i="11" s="1"/>
  <c r="E643" i="11"/>
  <c r="H643" i="11"/>
  <c r="B644" i="11" s="1"/>
  <c r="F643" i="11"/>
  <c r="C644" i="11" l="1"/>
  <c r="H644" i="11"/>
  <c r="B645" i="11" s="1"/>
  <c r="D644" i="11"/>
  <c r="G644" i="11" s="1"/>
  <c r="E644" i="11"/>
  <c r="F644" i="11"/>
  <c r="D645" i="11" l="1"/>
  <c r="G645" i="11" s="1"/>
  <c r="C645" i="11"/>
  <c r="H645" i="11"/>
  <c r="B646" i="11" s="1"/>
  <c r="F645" i="11"/>
  <c r="E645" i="11"/>
  <c r="H646" i="11" l="1"/>
  <c r="B647" i="11" s="1"/>
  <c r="C646" i="11"/>
  <c r="F646" i="11"/>
  <c r="E646" i="11"/>
  <c r="D646" i="11"/>
  <c r="G646" i="11" s="1"/>
  <c r="D647" i="11" l="1"/>
  <c r="G647" i="11" s="1"/>
  <c r="H647" i="11"/>
  <c r="B648" i="11" s="1"/>
  <c r="C647" i="11"/>
  <c r="F647" i="11"/>
  <c r="E647" i="11"/>
  <c r="F648" i="11" l="1"/>
  <c r="H648" i="11"/>
  <c r="B649" i="11" s="1"/>
  <c r="C648" i="11"/>
  <c r="D648" i="11"/>
  <c r="G648" i="11" s="1"/>
  <c r="E648" i="11"/>
  <c r="C649" i="11" l="1"/>
  <c r="E649" i="11"/>
  <c r="H649" i="11"/>
  <c r="B650" i="11" s="1"/>
  <c r="F649" i="11"/>
  <c r="D649" i="11"/>
  <c r="G649" i="11" s="1"/>
  <c r="F650" i="11" l="1"/>
  <c r="D650" i="11"/>
  <c r="G650" i="11" s="1"/>
  <c r="E650" i="11"/>
  <c r="H650" i="11"/>
  <c r="B651" i="11" s="1"/>
  <c r="C650" i="11"/>
  <c r="H651" i="11" l="1"/>
  <c r="B652" i="11" s="1"/>
  <c r="D651" i="11"/>
  <c r="G651" i="11" s="1"/>
  <c r="F651" i="11"/>
  <c r="E651" i="11"/>
  <c r="C651" i="11"/>
  <c r="D652" i="11" l="1"/>
  <c r="G652" i="11" s="1"/>
  <c r="C652" i="11"/>
  <c r="H652" i="11"/>
  <c r="B653" i="11" s="1"/>
  <c r="F652" i="11"/>
  <c r="E652" i="11"/>
  <c r="H653" i="11" l="1"/>
  <c r="B654" i="11" s="1"/>
  <c r="E653" i="11"/>
  <c r="D653" i="11"/>
  <c r="G653" i="11" s="1"/>
  <c r="C653" i="11"/>
  <c r="F653" i="11"/>
  <c r="E654" i="11" l="1"/>
  <c r="D654" i="11"/>
  <c r="G654" i="11" s="1"/>
  <c r="C654" i="11"/>
  <c r="F654" i="11"/>
  <c r="H654" i="11"/>
  <c r="B655" i="11" s="1"/>
  <c r="D655" i="11" l="1"/>
  <c r="G655" i="11" s="1"/>
  <c r="H655" i="11"/>
  <c r="B656" i="11" s="1"/>
  <c r="C655" i="11"/>
  <c r="F655" i="11"/>
  <c r="E655" i="11"/>
  <c r="H656" i="11" l="1"/>
  <c r="B657" i="11" s="1"/>
  <c r="C656" i="11"/>
  <c r="D656" i="11"/>
  <c r="G656" i="11" s="1"/>
  <c r="E656" i="11"/>
  <c r="F656" i="11"/>
  <c r="C657" i="11" l="1"/>
  <c r="D657" i="11"/>
  <c r="G657" i="11" s="1"/>
  <c r="H657" i="11"/>
  <c r="B658" i="11" s="1"/>
  <c r="F657" i="11"/>
  <c r="E657" i="11"/>
  <c r="D658" i="11" l="1"/>
  <c r="G658" i="11" s="1"/>
  <c r="H658" i="11"/>
  <c r="B659" i="11" s="1"/>
  <c r="C658" i="11"/>
  <c r="F658" i="11"/>
  <c r="E658" i="11"/>
  <c r="C659" i="11" l="1"/>
  <c r="E659" i="11"/>
  <c r="D659" i="11"/>
  <c r="G659" i="11" s="1"/>
  <c r="F659" i="11"/>
  <c r="H659" i="11"/>
  <c r="B660" i="11" s="1"/>
  <c r="F660" i="11" l="1"/>
  <c r="C660" i="11"/>
  <c r="D660" i="11"/>
  <c r="G660" i="11" s="1"/>
  <c r="H660" i="11"/>
  <c r="B661" i="11" s="1"/>
  <c r="E660" i="11"/>
  <c r="E661" i="11" l="1"/>
  <c r="C661" i="11"/>
  <c r="F661" i="11"/>
  <c r="D661" i="11"/>
  <c r="G661" i="11" s="1"/>
  <c r="H661" i="11"/>
  <c r="B662" i="11" s="1"/>
  <c r="C662" i="11" l="1"/>
  <c r="D662" i="11"/>
  <c r="G662" i="11" s="1"/>
  <c r="E662" i="11"/>
  <c r="H662" i="11"/>
  <c r="B663" i="11" s="1"/>
  <c r="F662" i="11"/>
  <c r="F663" i="11" l="1"/>
  <c r="C663" i="11"/>
  <c r="E663" i="11"/>
  <c r="D663" i="11"/>
  <c r="G663" i="11" s="1"/>
  <c r="H663" i="11"/>
  <c r="B664" i="11" s="1"/>
  <c r="H664" i="11" l="1"/>
  <c r="B665" i="11" s="1"/>
  <c r="F664" i="11"/>
  <c r="E664" i="11"/>
  <c r="D664" i="11"/>
  <c r="G664" i="11" s="1"/>
  <c r="C664" i="11"/>
  <c r="H665" i="11" l="1"/>
  <c r="B666" i="11" s="1"/>
  <c r="E665" i="11"/>
  <c r="C665" i="11"/>
  <c r="D665" i="11"/>
  <c r="G665" i="11" s="1"/>
  <c r="F665" i="11"/>
  <c r="D666" i="11" l="1"/>
  <c r="G666" i="11" s="1"/>
  <c r="E666" i="11"/>
  <c r="F666" i="11"/>
  <c r="C666" i="11"/>
  <c r="H666" i="11"/>
  <c r="B667" i="11" s="1"/>
  <c r="C667" i="11" l="1"/>
  <c r="H667" i="11"/>
  <c r="B668" i="11" s="1"/>
  <c r="F667" i="11"/>
  <c r="E667" i="11"/>
  <c r="D667" i="11"/>
  <c r="G667" i="11" s="1"/>
  <c r="E668" i="11" l="1"/>
  <c r="F668" i="11"/>
  <c r="D668" i="11"/>
  <c r="G668" i="11" s="1"/>
  <c r="C668" i="11"/>
  <c r="H668" i="11"/>
  <c r="B669" i="11" s="1"/>
  <c r="H669" i="11" l="1"/>
  <c r="B670" i="11" s="1"/>
  <c r="E669" i="11"/>
  <c r="D669" i="11"/>
  <c r="G669" i="11" s="1"/>
  <c r="C669" i="11"/>
  <c r="F669" i="11"/>
  <c r="D670" i="11" l="1"/>
  <c r="G670" i="11" s="1"/>
  <c r="H670" i="11"/>
  <c r="B671" i="11" s="1"/>
  <c r="F670" i="11"/>
  <c r="E670" i="11"/>
  <c r="C670" i="11"/>
  <c r="F671" i="11" l="1"/>
  <c r="D671" i="11"/>
  <c r="G671" i="11" s="1"/>
  <c r="C671" i="11"/>
  <c r="E671" i="11"/>
  <c r="H671" i="11"/>
  <c r="B672" i="11" s="1"/>
  <c r="D672" i="11" l="1"/>
  <c r="G672" i="11" s="1"/>
  <c r="E672" i="11"/>
  <c r="F672" i="11"/>
  <c r="C672" i="11"/>
  <c r="H672" i="11"/>
  <c r="B673" i="11" s="1"/>
  <c r="H673" i="11" l="1"/>
  <c r="B674" i="11" s="1"/>
  <c r="E673" i="11"/>
  <c r="D673" i="11"/>
  <c r="G673" i="11" s="1"/>
  <c r="C673" i="11"/>
  <c r="F673" i="11"/>
  <c r="C674" i="11" l="1"/>
  <c r="F674" i="11"/>
  <c r="D674" i="11"/>
  <c r="G674" i="11" s="1"/>
  <c r="H674" i="11"/>
  <c r="B675" i="11" s="1"/>
  <c r="E674" i="11"/>
  <c r="E675" i="11" l="1"/>
  <c r="H675" i="11"/>
  <c r="B676" i="11" s="1"/>
  <c r="D675" i="11"/>
  <c r="G675" i="11" s="1"/>
  <c r="F675" i="11"/>
  <c r="C675" i="11"/>
  <c r="F676" i="11" l="1"/>
  <c r="C676" i="11"/>
  <c r="E676" i="11"/>
  <c r="D676" i="11"/>
  <c r="G676" i="11" s="1"/>
  <c r="H676" i="11"/>
  <c r="B677" i="11" s="1"/>
  <c r="D677" i="11" l="1"/>
  <c r="G677" i="11" s="1"/>
  <c r="F677" i="11"/>
  <c r="C677" i="11"/>
  <c r="H677" i="11"/>
  <c r="B678" i="11" s="1"/>
  <c r="E677" i="11"/>
  <c r="C678" i="11" l="1"/>
  <c r="H678" i="11"/>
  <c r="B679" i="11" s="1"/>
  <c r="D678" i="11"/>
  <c r="G678" i="11" s="1"/>
  <c r="E678" i="11"/>
  <c r="F678" i="11"/>
  <c r="E679" i="11" l="1"/>
  <c r="C679" i="11"/>
  <c r="F679" i="11"/>
  <c r="D679" i="11"/>
  <c r="G679" i="11" s="1"/>
  <c r="H679" i="11"/>
  <c r="B680" i="11" s="1"/>
  <c r="D680" i="11" l="1"/>
  <c r="G680" i="11" s="1"/>
  <c r="H680" i="11"/>
  <c r="B681" i="11" s="1"/>
  <c r="C680" i="11"/>
  <c r="E680" i="11"/>
  <c r="F680" i="11"/>
  <c r="E681" i="11" l="1"/>
  <c r="C681" i="11"/>
  <c r="F681" i="11"/>
  <c r="D681" i="11"/>
  <c r="G681" i="11" s="1"/>
  <c r="H681" i="11"/>
  <c r="B682" i="11" s="1"/>
  <c r="E682" i="11" l="1"/>
  <c r="F682" i="11"/>
  <c r="C682" i="11"/>
  <c r="D682" i="11"/>
  <c r="G682" i="11" s="1"/>
  <c r="H682" i="11"/>
  <c r="B683" i="11" s="1"/>
  <c r="E683" i="11" l="1"/>
  <c r="F683" i="11"/>
  <c r="C683" i="11"/>
  <c r="D683" i="11"/>
  <c r="G683" i="11" s="1"/>
  <c r="H683" i="11"/>
  <c r="B684" i="11" s="1"/>
  <c r="H684" i="11" l="1"/>
  <c r="B685" i="11" s="1"/>
  <c r="C684" i="11"/>
  <c r="E684" i="11"/>
  <c r="D684" i="11"/>
  <c r="G684" i="11" s="1"/>
  <c r="F684" i="11"/>
  <c r="H685" i="11" l="1"/>
  <c r="B686" i="11" s="1"/>
  <c r="E685" i="11"/>
  <c r="C685" i="11"/>
  <c r="D685" i="11"/>
  <c r="G685" i="11" s="1"/>
  <c r="F685" i="11"/>
  <c r="C686" i="11" l="1"/>
  <c r="H686" i="11"/>
  <c r="B687" i="11" s="1"/>
  <c r="E686" i="11"/>
  <c r="F686" i="11"/>
  <c r="D686" i="11"/>
  <c r="G686" i="11" s="1"/>
  <c r="C687" i="11" l="1"/>
  <c r="H687" i="11"/>
  <c r="B688" i="11" s="1"/>
  <c r="F687" i="11"/>
  <c r="D687" i="11"/>
  <c r="G687" i="11" s="1"/>
  <c r="E687" i="11"/>
  <c r="H688" i="11" l="1"/>
  <c r="B689" i="11" s="1"/>
  <c r="E688" i="11"/>
  <c r="F688" i="11"/>
  <c r="C688" i="11"/>
  <c r="D688" i="11"/>
  <c r="G688" i="11" s="1"/>
  <c r="H689" i="11" l="1"/>
  <c r="B690" i="11" s="1"/>
  <c r="E689" i="11"/>
  <c r="D689" i="11"/>
  <c r="G689" i="11" s="1"/>
  <c r="F689" i="11"/>
  <c r="C689" i="11"/>
  <c r="H690" i="11" l="1"/>
  <c r="B691" i="11" s="1"/>
  <c r="C690" i="11"/>
  <c r="E690" i="11"/>
  <c r="F690" i="11"/>
  <c r="D690" i="11"/>
  <c r="G690" i="11" s="1"/>
  <c r="E691" i="11" l="1"/>
  <c r="F691" i="11"/>
  <c r="C691" i="11"/>
  <c r="D691" i="11"/>
  <c r="G691" i="11" s="1"/>
  <c r="H691" i="11"/>
  <c r="B692" i="11" s="1"/>
  <c r="D692" i="11" l="1"/>
  <c r="G692" i="11" s="1"/>
  <c r="F692" i="11"/>
  <c r="E692" i="11"/>
  <c r="C692" i="11"/>
  <c r="H692" i="11"/>
  <c r="B693" i="11" s="1"/>
  <c r="H693" i="11" l="1"/>
  <c r="B694" i="11" s="1"/>
  <c r="D693" i="11"/>
  <c r="G693" i="11" s="1"/>
  <c r="E693" i="11"/>
  <c r="F693" i="11"/>
  <c r="C693" i="11"/>
  <c r="C694" i="11" l="1"/>
  <c r="D694" i="11"/>
  <c r="G694" i="11" s="1"/>
  <c r="F694" i="11"/>
  <c r="E694" i="11"/>
  <c r="H694" i="11"/>
  <c r="B695" i="11" s="1"/>
  <c r="E695" i="11" l="1"/>
  <c r="C695" i="11"/>
  <c r="H695" i="11"/>
  <c r="B696" i="11" s="1"/>
  <c r="F695" i="11"/>
  <c r="D695" i="11"/>
  <c r="G695" i="11" s="1"/>
  <c r="F696" i="11" l="1"/>
  <c r="H696" i="11"/>
  <c r="B697" i="11" s="1"/>
  <c r="E696" i="11"/>
  <c r="D696" i="11"/>
  <c r="G696" i="11" s="1"/>
  <c r="C696" i="11"/>
  <c r="F697" i="11" l="1"/>
  <c r="C697" i="11"/>
  <c r="E697" i="11"/>
  <c r="D697" i="11"/>
  <c r="G697" i="11" s="1"/>
  <c r="H697" i="11"/>
  <c r="B698" i="11" s="1"/>
  <c r="C698" i="11" l="1"/>
  <c r="F698" i="11"/>
  <c r="D698" i="11"/>
  <c r="G698" i="11" s="1"/>
  <c r="H698" i="11"/>
  <c r="B699" i="11" s="1"/>
  <c r="E698" i="11"/>
  <c r="C699" i="11" l="1"/>
  <c r="D699" i="11"/>
  <c r="G699" i="11" s="1"/>
  <c r="E699" i="11"/>
  <c r="F699" i="11"/>
  <c r="H699" i="11"/>
  <c r="B700" i="11" s="1"/>
  <c r="C700" i="11" l="1"/>
  <c r="E700" i="11"/>
  <c r="H700" i="11"/>
  <c r="B701" i="11" s="1"/>
  <c r="D700" i="11"/>
  <c r="G700" i="11" s="1"/>
  <c r="F700" i="11"/>
  <c r="C701" i="11" l="1"/>
  <c r="E701" i="11"/>
  <c r="F701" i="11"/>
  <c r="H701" i="11"/>
  <c r="B702" i="11" s="1"/>
  <c r="D701" i="11"/>
  <c r="G701" i="11" s="1"/>
  <c r="D702" i="11" l="1"/>
  <c r="G702" i="11" s="1"/>
  <c r="F702" i="11"/>
  <c r="E702" i="11"/>
  <c r="H702" i="11"/>
  <c r="B703" i="11" s="1"/>
  <c r="C702" i="11"/>
  <c r="H703" i="11" l="1"/>
  <c r="B704" i="11" s="1"/>
  <c r="D703" i="11"/>
  <c r="G703" i="11" s="1"/>
  <c r="C703" i="11"/>
  <c r="E703" i="11"/>
  <c r="F703" i="11"/>
  <c r="F704" i="11" l="1"/>
  <c r="E704" i="11"/>
  <c r="C704" i="11"/>
  <c r="D704" i="11"/>
  <c r="G704" i="11" s="1"/>
  <c r="H704" i="11"/>
  <c r="B705" i="11" s="1"/>
  <c r="D705" i="11" l="1"/>
  <c r="G705" i="11" s="1"/>
  <c r="F705" i="11"/>
  <c r="H705" i="11"/>
  <c r="B706" i="11" s="1"/>
  <c r="C705" i="11"/>
  <c r="E705" i="11"/>
  <c r="H706" i="11" l="1"/>
  <c r="B707" i="11" s="1"/>
  <c r="F706" i="11"/>
  <c r="E706" i="11"/>
  <c r="D706" i="11"/>
  <c r="G706" i="11" s="1"/>
  <c r="C706" i="11"/>
  <c r="H707" i="11" l="1"/>
  <c r="B708" i="11" s="1"/>
  <c r="E707" i="11"/>
  <c r="D707" i="11"/>
  <c r="G707" i="11" s="1"/>
  <c r="F707" i="11"/>
  <c r="C707" i="11"/>
  <c r="H708" i="11" l="1"/>
  <c r="B709" i="11" s="1"/>
  <c r="E708" i="11"/>
  <c r="F708" i="11"/>
  <c r="D708" i="11"/>
  <c r="G708" i="11" s="1"/>
  <c r="C708" i="11"/>
  <c r="E709" i="11" l="1"/>
  <c r="F709" i="11"/>
  <c r="H709" i="11"/>
  <c r="B710" i="11" s="1"/>
  <c r="C709" i="11"/>
  <c r="D709" i="11"/>
  <c r="G709" i="11" s="1"/>
  <c r="D710" i="11" l="1"/>
  <c r="G710" i="11" s="1"/>
  <c r="H710" i="11"/>
  <c r="B711" i="11" s="1"/>
  <c r="C710" i="11"/>
  <c r="E710" i="11"/>
  <c r="F710" i="11"/>
  <c r="D711" i="11" l="1"/>
  <c r="G711" i="11" s="1"/>
  <c r="E711" i="11"/>
  <c r="H711" i="11"/>
  <c r="B712" i="11" s="1"/>
  <c r="F711" i="11"/>
  <c r="C711" i="11"/>
  <c r="E712" i="11" l="1"/>
  <c r="D712" i="11"/>
  <c r="G712" i="11" s="1"/>
  <c r="F712" i="11"/>
  <c r="C712" i="11"/>
  <c r="H712" i="11"/>
  <c r="B713" i="11" s="1"/>
  <c r="C713" i="11" l="1"/>
  <c r="F713" i="11"/>
  <c r="D713" i="11"/>
  <c r="G713" i="11" s="1"/>
  <c r="E713" i="11"/>
  <c r="H713" i="11"/>
  <c r="B714" i="11" s="1"/>
  <c r="F714" i="11" l="1"/>
  <c r="H714" i="11"/>
  <c r="B715" i="11" s="1"/>
  <c r="E714" i="11"/>
  <c r="D714" i="11"/>
  <c r="G714" i="11" s="1"/>
  <c r="C714" i="11"/>
  <c r="F715" i="11" l="1"/>
  <c r="D715" i="11"/>
  <c r="G715" i="11" s="1"/>
  <c r="C715" i="11"/>
  <c r="E715" i="11"/>
  <c r="H715" i="11"/>
  <c r="B716" i="11" s="1"/>
  <c r="E716" i="11" l="1"/>
  <c r="C716" i="11"/>
  <c r="H716" i="11"/>
  <c r="B717" i="11" s="1"/>
  <c r="D716" i="11"/>
  <c r="G716" i="11" s="1"/>
  <c r="F716" i="11"/>
  <c r="E717" i="11" l="1"/>
  <c r="H717" i="11"/>
  <c r="B718" i="11" s="1"/>
  <c r="D717" i="11"/>
  <c r="G717" i="11" s="1"/>
  <c r="C717" i="11"/>
  <c r="F717" i="11"/>
  <c r="D718" i="11" l="1"/>
  <c r="G718" i="11" s="1"/>
  <c r="E718" i="11"/>
  <c r="C718" i="11"/>
  <c r="H718" i="11"/>
  <c r="B719" i="11" s="1"/>
  <c r="F718" i="11"/>
  <c r="H719" i="11" l="1"/>
  <c r="B720" i="11" s="1"/>
  <c r="D719" i="11"/>
  <c r="G719" i="11" s="1"/>
  <c r="C719" i="11"/>
  <c r="F719" i="11"/>
  <c r="E719" i="11"/>
  <c r="E720" i="11" l="1"/>
  <c r="H720" i="11"/>
  <c r="B721" i="11" s="1"/>
  <c r="C720" i="11"/>
  <c r="F720" i="11"/>
  <c r="D720" i="11"/>
  <c r="G720" i="11" s="1"/>
  <c r="C721" i="11" l="1"/>
  <c r="F721" i="11"/>
  <c r="E721" i="11"/>
  <c r="H721" i="11"/>
  <c r="B722" i="11" s="1"/>
  <c r="D721" i="11"/>
  <c r="G721" i="11" s="1"/>
  <c r="H722" i="11" l="1"/>
  <c r="B723" i="11" s="1"/>
  <c r="F722" i="11"/>
  <c r="D722" i="11"/>
  <c r="G722" i="11" s="1"/>
  <c r="E722" i="11"/>
  <c r="C722" i="11"/>
  <c r="H723" i="11" l="1"/>
  <c r="B724" i="11" s="1"/>
  <c r="E723" i="11"/>
  <c r="D723" i="11"/>
  <c r="G723" i="11" s="1"/>
  <c r="C723" i="11"/>
  <c r="F723" i="11"/>
  <c r="E724" i="11" l="1"/>
  <c r="F724" i="11"/>
  <c r="C724" i="11"/>
  <c r="H724" i="11"/>
  <c r="B725" i="11" s="1"/>
  <c r="D724" i="11"/>
  <c r="G724" i="11" s="1"/>
  <c r="F725" i="11" l="1"/>
  <c r="D725" i="11"/>
  <c r="G725" i="11" s="1"/>
  <c r="E725" i="11"/>
  <c r="C725" i="11"/>
  <c r="H725" i="11"/>
  <c r="B726" i="11" s="1"/>
  <c r="C726" i="11" l="1"/>
  <c r="F726" i="11"/>
  <c r="D726" i="11"/>
  <c r="G726" i="11" s="1"/>
  <c r="E726" i="11"/>
  <c r="H726" i="11"/>
  <c r="B727" i="11" s="1"/>
  <c r="D727" i="11" l="1"/>
  <c r="G727" i="11" s="1"/>
  <c r="E727" i="11"/>
  <c r="C727" i="11"/>
  <c r="F727" i="11"/>
  <c r="H727" i="11"/>
  <c r="B728" i="11" s="1"/>
  <c r="E728" i="11" l="1"/>
  <c r="C728" i="11"/>
  <c r="D728" i="11"/>
  <c r="G728" i="11" s="1"/>
  <c r="F728" i="11"/>
  <c r="H728" i="11"/>
  <c r="B729" i="11" s="1"/>
  <c r="F729" i="11" l="1"/>
  <c r="C729" i="11"/>
  <c r="H729" i="11"/>
  <c r="B730" i="11" s="1"/>
  <c r="E729" i="11"/>
  <c r="D729" i="11"/>
  <c r="G729" i="11" s="1"/>
  <c r="D730" i="11" l="1"/>
  <c r="G730" i="11" s="1"/>
  <c r="F730" i="11"/>
  <c r="C730" i="11"/>
  <c r="H730" i="11"/>
  <c r="B731" i="11" s="1"/>
  <c r="E730" i="11"/>
  <c r="D731" i="11" l="1"/>
  <c r="G731" i="11" s="1"/>
  <c r="C731" i="11"/>
  <c r="H731" i="11"/>
  <c r="B732" i="11" s="1"/>
  <c r="E731" i="11"/>
  <c r="F731" i="11"/>
  <c r="H732" i="11" l="1"/>
  <c r="B733" i="11" s="1"/>
  <c r="C732" i="11"/>
  <c r="D732" i="11"/>
  <c r="G732" i="11" s="1"/>
  <c r="F732" i="11"/>
  <c r="E732" i="11"/>
  <c r="H733" i="11" l="1"/>
  <c r="B734" i="11" s="1"/>
  <c r="D733" i="11"/>
  <c r="G733" i="11" s="1"/>
  <c r="F733" i="11"/>
  <c r="E733" i="11"/>
  <c r="C733" i="11"/>
  <c r="D734" i="11" l="1"/>
  <c r="G734" i="11" s="1"/>
  <c r="H734" i="11"/>
  <c r="B735" i="11" s="1"/>
  <c r="C734" i="11"/>
  <c r="F734" i="11"/>
  <c r="E734" i="11"/>
  <c r="D735" i="11" l="1"/>
  <c r="G735" i="11" s="1"/>
  <c r="H735" i="11"/>
  <c r="B736" i="11" s="1"/>
  <c r="F735" i="11"/>
  <c r="E735" i="11"/>
  <c r="C735" i="11"/>
  <c r="H736" i="11" l="1"/>
  <c r="B737" i="11" s="1"/>
  <c r="F736" i="11"/>
  <c r="E736" i="11"/>
  <c r="D736" i="11"/>
  <c r="G736" i="11" s="1"/>
  <c r="C736" i="11"/>
  <c r="D737" i="11" l="1"/>
  <c r="G737" i="11" s="1"/>
  <c r="H737" i="11"/>
  <c r="B738" i="11" s="1"/>
  <c r="C737" i="11"/>
  <c r="E737" i="11"/>
  <c r="F737" i="11"/>
  <c r="F738" i="11" l="1"/>
  <c r="E738" i="11"/>
  <c r="D738" i="11"/>
  <c r="G738" i="11" s="1"/>
  <c r="C738" i="11"/>
  <c r="H738" i="11"/>
  <c r="B739" i="11" s="1"/>
  <c r="H739" i="11" l="1"/>
  <c r="B740" i="11" s="1"/>
  <c r="F739" i="11"/>
  <c r="C739" i="11"/>
  <c r="D739" i="11"/>
  <c r="G739" i="11" s="1"/>
  <c r="E739" i="11"/>
  <c r="C740" i="11" l="1"/>
  <c r="F740" i="11"/>
  <c r="H740" i="11"/>
  <c r="B741" i="11" s="1"/>
  <c r="D740" i="11"/>
  <c r="G740" i="11" s="1"/>
  <c r="E740" i="11"/>
  <c r="E741" i="11" l="1"/>
  <c r="C741" i="11"/>
  <c r="F741" i="11"/>
  <c r="H741" i="11"/>
  <c r="B742" i="11" s="1"/>
  <c r="D741" i="11"/>
  <c r="G741" i="11" s="1"/>
  <c r="E742" i="11" l="1"/>
  <c r="F742" i="11"/>
  <c r="D742" i="11"/>
  <c r="G742" i="11" s="1"/>
  <c r="H742" i="11"/>
  <c r="B743" i="11" s="1"/>
  <c r="C742" i="11"/>
  <c r="H743" i="11" l="1"/>
  <c r="B744" i="11" s="1"/>
  <c r="E743" i="11"/>
  <c r="F743" i="11"/>
  <c r="C743" i="11"/>
  <c r="D743" i="11"/>
  <c r="G743" i="11" s="1"/>
  <c r="H744" i="11" l="1"/>
  <c r="B745" i="11" s="1"/>
  <c r="F744" i="11"/>
  <c r="E744" i="11"/>
  <c r="C744" i="11"/>
  <c r="D744" i="11"/>
  <c r="G744" i="11" s="1"/>
  <c r="E745" i="11" l="1"/>
  <c r="D745" i="11"/>
  <c r="G745" i="11" s="1"/>
  <c r="F745" i="11"/>
  <c r="C745" i="11"/>
  <c r="H745" i="11"/>
  <c r="B746" i="11" s="1"/>
  <c r="D746" i="11" l="1"/>
  <c r="G746" i="11" s="1"/>
  <c r="E746" i="11"/>
  <c r="C746" i="11"/>
  <c r="F746" i="11"/>
  <c r="H746" i="11"/>
  <c r="B747" i="11" s="1"/>
  <c r="H747" i="11" l="1"/>
  <c r="B748" i="11" s="1"/>
  <c r="C747" i="11"/>
  <c r="D747" i="11"/>
  <c r="G747" i="11" s="1"/>
  <c r="F747" i="11"/>
  <c r="E747" i="11"/>
  <c r="C748" i="11" l="1"/>
  <c r="H748" i="11"/>
  <c r="B749" i="11" s="1"/>
  <c r="F748" i="11"/>
  <c r="E748" i="11"/>
  <c r="D748" i="11"/>
  <c r="G748" i="11" s="1"/>
  <c r="D749" i="11" l="1"/>
  <c r="G749" i="11" s="1"/>
  <c r="E749" i="11"/>
  <c r="F749" i="11"/>
  <c r="C749" i="11"/>
  <c r="H749" i="11"/>
  <c r="B750" i="11" s="1"/>
  <c r="F750" i="11" l="1"/>
  <c r="E750" i="11"/>
  <c r="H750" i="11"/>
  <c r="B751" i="11" s="1"/>
  <c r="D750" i="11"/>
  <c r="G750" i="11" s="1"/>
  <c r="C750" i="11"/>
  <c r="F751" i="11" l="1"/>
  <c r="D751" i="11"/>
  <c r="G751" i="11" s="1"/>
  <c r="E751" i="11"/>
  <c r="H751" i="11"/>
  <c r="B752" i="11" s="1"/>
  <c r="C751" i="11"/>
  <c r="F752" i="11" l="1"/>
  <c r="E752" i="11"/>
  <c r="C752" i="11"/>
  <c r="D752" i="11"/>
  <c r="G752" i="11" s="1"/>
  <c r="H752" i="11"/>
  <c r="B753" i="11" s="1"/>
  <c r="E753" i="11" l="1"/>
  <c r="H753" i="11"/>
  <c r="B754" i="11" s="1"/>
  <c r="D753" i="11"/>
  <c r="G753" i="11" s="1"/>
  <c r="C753" i="11"/>
  <c r="F753" i="11"/>
  <c r="C754" i="11" l="1"/>
  <c r="H754" i="11"/>
  <c r="B755" i="11" s="1"/>
  <c r="F754" i="11"/>
  <c r="E754" i="11"/>
  <c r="D754" i="11"/>
  <c r="G754" i="11" s="1"/>
  <c r="H755" i="11" l="1"/>
  <c r="B756" i="11" s="1"/>
  <c r="E755" i="11"/>
  <c r="D755" i="11"/>
  <c r="G755" i="11" s="1"/>
  <c r="F755" i="11"/>
  <c r="C755" i="11"/>
  <c r="D756" i="11" l="1"/>
  <c r="G756" i="11" s="1"/>
  <c r="C756" i="11"/>
  <c r="F756" i="11"/>
  <c r="E756" i="11"/>
  <c r="H756" i="11"/>
  <c r="B757" i="11" s="1"/>
  <c r="E757" i="11" l="1"/>
  <c r="C757" i="11"/>
  <c r="H757" i="11"/>
  <c r="B758" i="11" s="1"/>
  <c r="D757" i="11"/>
  <c r="G757" i="11" s="1"/>
  <c r="F757" i="11"/>
  <c r="D758" i="11" l="1"/>
  <c r="G758" i="11" s="1"/>
  <c r="E758" i="11"/>
  <c r="C758" i="11"/>
  <c r="H758" i="11"/>
  <c r="B759" i="11" s="1"/>
  <c r="F758" i="11"/>
  <c r="E759" i="11" l="1"/>
  <c r="D759" i="11"/>
  <c r="G759" i="11" s="1"/>
  <c r="C759" i="11"/>
  <c r="H759" i="11"/>
  <c r="B760" i="11" s="1"/>
  <c r="F759" i="11"/>
  <c r="C760" i="11" l="1"/>
  <c r="E760" i="11"/>
  <c r="D760" i="11"/>
  <c r="G760" i="11" s="1"/>
  <c r="H760" i="11"/>
  <c r="B761" i="11" s="1"/>
  <c r="F760" i="11"/>
  <c r="F761" i="11" l="1"/>
  <c r="C761" i="11"/>
  <c r="H761" i="11"/>
  <c r="B762" i="11" s="1"/>
  <c r="E761" i="11"/>
  <c r="D761" i="11"/>
  <c r="G761" i="11" s="1"/>
  <c r="C762" i="11" l="1"/>
  <c r="D762" i="11"/>
  <c r="G762" i="11" s="1"/>
  <c r="E762" i="11"/>
  <c r="H762" i="11"/>
  <c r="B763" i="11" s="1"/>
  <c r="F762" i="11"/>
  <c r="E763" i="11" l="1"/>
  <c r="H763" i="11"/>
  <c r="B764" i="11" s="1"/>
  <c r="C763" i="11"/>
  <c r="F763" i="11"/>
  <c r="D763" i="11"/>
  <c r="G763" i="11" s="1"/>
  <c r="H764" i="11" l="1"/>
  <c r="B765" i="11" s="1"/>
  <c r="C764" i="11"/>
  <c r="F764" i="11"/>
  <c r="E764" i="11"/>
  <c r="D764" i="11"/>
  <c r="G764" i="11" s="1"/>
  <c r="E765" i="11" l="1"/>
  <c r="F765" i="11"/>
  <c r="H765" i="11"/>
  <c r="B766" i="11" s="1"/>
  <c r="D765" i="11"/>
  <c r="G765" i="11" s="1"/>
  <c r="C765" i="11"/>
  <c r="C766" i="11" l="1"/>
  <c r="F766" i="11"/>
  <c r="H766" i="11"/>
  <c r="B767" i="11" s="1"/>
  <c r="D766" i="11"/>
  <c r="G766" i="11" s="1"/>
  <c r="E766" i="11"/>
  <c r="H767" i="11" l="1"/>
  <c r="B768" i="11" s="1"/>
  <c r="E767" i="11"/>
  <c r="D767" i="11"/>
  <c r="G767" i="11" s="1"/>
  <c r="F767" i="11"/>
  <c r="C767" i="11"/>
  <c r="E768" i="11" l="1"/>
  <c r="C768" i="11"/>
  <c r="D768" i="11"/>
  <c r="G768" i="11" s="1"/>
  <c r="F768" i="11"/>
  <c r="H768" i="11"/>
  <c r="B769" i="11" s="1"/>
  <c r="C769" i="11" l="1"/>
  <c r="D769" i="11"/>
  <c r="G769" i="11" s="1"/>
  <c r="F769" i="11"/>
  <c r="E769" i="11"/>
  <c r="H769" i="11"/>
  <c r="B770" i="11" s="1"/>
  <c r="H770" i="11" l="1"/>
  <c r="B771" i="11" s="1"/>
  <c r="C770" i="11"/>
  <c r="F770" i="11"/>
  <c r="D770" i="11"/>
  <c r="G770" i="11" s="1"/>
  <c r="E770" i="11"/>
  <c r="E771" i="11" l="1"/>
  <c r="H771" i="11"/>
  <c r="B772" i="11" s="1"/>
  <c r="D771" i="11"/>
  <c r="G771" i="11" s="1"/>
  <c r="F771" i="11"/>
  <c r="C771" i="11"/>
  <c r="F772" i="11" l="1"/>
  <c r="C772" i="11"/>
  <c r="H772" i="11"/>
  <c r="B773" i="11" s="1"/>
  <c r="E772" i="11"/>
  <c r="D772" i="11"/>
  <c r="G772" i="11" s="1"/>
  <c r="C773" i="11" l="1"/>
  <c r="D773" i="11"/>
  <c r="G773" i="11" s="1"/>
  <c r="H773" i="11"/>
  <c r="B774" i="11" s="1"/>
  <c r="F773" i="11"/>
  <c r="E773" i="11"/>
  <c r="F774" i="11" l="1"/>
  <c r="C774" i="11"/>
  <c r="H774" i="11"/>
  <c r="B775" i="11" s="1"/>
  <c r="D774" i="11"/>
  <c r="G774" i="11" s="1"/>
  <c r="E774" i="11"/>
  <c r="C775" i="11" l="1"/>
  <c r="F775" i="11"/>
  <c r="E775" i="11"/>
  <c r="D775" i="11"/>
  <c r="G775" i="11" s="1"/>
  <c r="H775" i="11"/>
  <c r="B776" i="11" s="1"/>
  <c r="C776" i="11" l="1"/>
  <c r="H776" i="11"/>
  <c r="B777" i="11" s="1"/>
  <c r="F776" i="11"/>
  <c r="E776" i="11"/>
  <c r="D776" i="11"/>
  <c r="G776" i="11" s="1"/>
  <c r="E777" i="11" l="1"/>
  <c r="F777" i="11"/>
  <c r="D777" i="11"/>
  <c r="G777" i="11" s="1"/>
  <c r="C777" i="11"/>
  <c r="H777" i="11"/>
  <c r="B778" i="11" s="1"/>
  <c r="H778" i="11" l="1"/>
  <c r="B779" i="11" s="1"/>
  <c r="E778" i="11"/>
  <c r="D778" i="11"/>
  <c r="G778" i="11" s="1"/>
  <c r="C778" i="11"/>
  <c r="F778" i="11"/>
  <c r="C779" i="11" l="1"/>
  <c r="D779" i="11"/>
  <c r="G779" i="11" s="1"/>
  <c r="F779" i="11"/>
  <c r="H779" i="11"/>
  <c r="B780" i="11" s="1"/>
  <c r="E779" i="11"/>
  <c r="C780" i="11" l="1"/>
  <c r="D780" i="11"/>
  <c r="G780" i="11" s="1"/>
  <c r="F780" i="11"/>
  <c r="E780" i="11"/>
  <c r="H780" i="11"/>
  <c r="B781" i="11" s="1"/>
  <c r="F781" i="11" l="1"/>
  <c r="D781" i="11"/>
  <c r="G781" i="11" s="1"/>
  <c r="E781" i="11"/>
  <c r="C781" i="11"/>
  <c r="H781" i="11"/>
  <c r="B782" i="11" s="1"/>
  <c r="H782" i="11" l="1"/>
  <c r="B783" i="11" s="1"/>
  <c r="F782" i="11"/>
  <c r="C782" i="11"/>
  <c r="E782" i="11"/>
  <c r="D782" i="11"/>
  <c r="G782" i="11" s="1"/>
  <c r="E783" i="11" l="1"/>
  <c r="C783" i="11"/>
  <c r="D783" i="11"/>
  <c r="G783" i="11" s="1"/>
  <c r="F783" i="11"/>
  <c r="H783" i="11"/>
  <c r="B784" i="11" s="1"/>
  <c r="E784" i="11" l="1"/>
  <c r="F784" i="11"/>
  <c r="H784" i="11"/>
  <c r="B785" i="11" s="1"/>
  <c r="D784" i="11"/>
  <c r="G784" i="11" s="1"/>
  <c r="C784" i="11"/>
  <c r="H785" i="11" l="1"/>
  <c r="D785" i="11"/>
  <c r="F785" i="11"/>
  <c r="F23" i="7" s="1"/>
  <c r="E785" i="11"/>
  <c r="C785" i="11"/>
  <c r="G785" i="11" l="1"/>
  <c r="F21" i="7"/>
  <c r="F22" i="7" s="1"/>
</calcChain>
</file>

<file path=xl/sharedStrings.xml><?xml version="1.0" encoding="utf-8"?>
<sst xmlns="http://schemas.openxmlformats.org/spreadsheetml/2006/main" count="38" uniqueCount="36">
  <si>
    <t>Frequency</t>
  </si>
  <si>
    <t>[42]</t>
  </si>
  <si>
    <t>No.</t>
  </si>
  <si>
    <t>Balance</t>
  </si>
  <si>
    <t>Compound Interest Calculator</t>
  </si>
  <si>
    <t>Date</t>
  </si>
  <si>
    <t>Periods Per Year</t>
  </si>
  <si>
    <t>Cumulative Interest</t>
  </si>
  <si>
    <t>Total Interest</t>
  </si>
  <si>
    <t>Payment</t>
  </si>
  <si>
    <t>Total Payments</t>
  </si>
  <si>
    <t>Principal + Payments</t>
  </si>
  <si>
    <t>Total Payments + Principal</t>
  </si>
  <si>
    <t>Payment Periods Per Year (p)</t>
  </si>
  <si>
    <t>Compound Periods Per Year (n)</t>
  </si>
  <si>
    <t xml:space="preserve">Interest </t>
  </si>
  <si>
    <t>Future Value (F)</t>
  </si>
  <si>
    <t>Start Date</t>
  </si>
  <si>
    <t>Annual (1)</t>
  </si>
  <si>
    <t>Semi-Annual (2)</t>
  </si>
  <si>
    <t>Quarterly (4)</t>
  </si>
  <si>
    <t>Bi-Monthly (6)</t>
  </si>
  <si>
    <t>Monthly (12)</t>
  </si>
  <si>
    <t>Semi-Monthly (24)</t>
  </si>
  <si>
    <t>Bi-Weekly (26)</t>
  </si>
  <si>
    <t>Weekly (52)</t>
  </si>
  <si>
    <t>Daily (365)</t>
  </si>
  <si>
    <t>Initial Investment</t>
  </si>
  <si>
    <t>Monthly Contribution</t>
  </si>
  <si>
    <t>Length of Time in Years</t>
  </si>
  <si>
    <t>Estimated Interest Rate</t>
  </si>
  <si>
    <t>Compound Frequency</t>
  </si>
  <si>
    <t>Payment Frequency</t>
  </si>
  <si>
    <t xml:space="preserve">Future Value </t>
  </si>
  <si>
    <t>PMT</t>
  </si>
  <si>
    <t>Cut currency conversion costs on your investments
with the Wise multi-currency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</si>
</sst>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_);[Red]\(&quot;$&quot;#,##0.00\)"/>
    <numFmt numFmtId="165" formatCode="_(* #,##0.00_);_(* \(#,##0.00\);_(* &quot;-&quot;??_);_(@_)"/>
    <numFmt numFmtId="166" formatCode="#,##0.0000000000000"/>
    <numFmt numFmtId="167" formatCode="0.000000%"/>
    <numFmt numFmtId="168" formatCode="#,##0.0000"/>
    <numFmt numFmtId="169" formatCode="[$£-809]#,##0.00"/>
    <numFmt numFmtId="170" formatCode="[$£-809]#,##0.00;\-[$£-809]#,##0.00"/>
    <numFmt numFmtId="171" formatCode="0.000%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color indexed="9"/>
      <name val="Arial"/>
      <family val="2"/>
    </font>
    <font>
      <sz val="10"/>
      <name val="Arial"/>
      <family val="2"/>
      <scheme val="minor"/>
    </font>
    <font>
      <b/>
      <sz val="11"/>
      <color indexed="10"/>
      <name val="Arial"/>
      <family val="2"/>
      <scheme val="minor"/>
    </font>
    <font>
      <sz val="10"/>
      <name val="Arial"/>
      <family val="1"/>
      <scheme val="major"/>
    </font>
    <font>
      <b/>
      <sz val="18"/>
      <color theme="0"/>
      <name val="Arial"/>
      <family val="1"/>
      <scheme val="major"/>
    </font>
    <font>
      <sz val="18"/>
      <color theme="0"/>
      <name val="Arial"/>
      <family val="1"/>
      <scheme val="major"/>
    </font>
    <font>
      <sz val="10"/>
      <color theme="0"/>
      <name val="Arial"/>
      <family val="1"/>
      <scheme val="major"/>
    </font>
    <font>
      <b/>
      <sz val="20"/>
      <color rgb="FFFF0000"/>
      <name val="Arial"/>
      <family val="2"/>
    </font>
    <font>
      <u/>
      <sz val="10"/>
      <color indexed="12"/>
      <name val="Arial"/>
      <family val="2"/>
      <scheme val="minor"/>
    </font>
    <font>
      <b/>
      <sz val="10"/>
      <name val="Arial"/>
      <family val="2"/>
    </font>
    <font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9"/>
      <name val="Arial"/>
      <family val="2"/>
    </font>
    <font>
      <b/>
      <sz val="16"/>
      <color rgb="FF37517E"/>
      <name val="Arial"/>
      <family val="2"/>
    </font>
    <font>
      <sz val="10"/>
      <color rgb="FF37517E"/>
      <name val="Arial"/>
      <family val="2"/>
    </font>
    <font>
      <sz val="10"/>
      <color rgb="FF666666"/>
      <name val="Arial"/>
      <family val="2"/>
    </font>
    <font>
      <b/>
      <sz val="11"/>
      <color rgb="FF37517E"/>
      <name val="Arial"/>
      <family val="1"/>
      <scheme val="major"/>
    </font>
    <font>
      <b/>
      <sz val="10"/>
      <color rgb="FF37517E"/>
      <name val="Arial (Body)"/>
    </font>
    <font>
      <b/>
      <sz val="11"/>
      <color rgb="FF666666"/>
      <name val="Arial"/>
      <family val="2"/>
      <scheme val="minor"/>
    </font>
    <font>
      <b/>
      <sz val="11"/>
      <color rgb="FF37517E"/>
      <name val="Arial"/>
      <family val="2"/>
      <scheme val="minor"/>
    </font>
    <font>
      <sz val="11"/>
      <color rgb="FF37517E"/>
      <name val="Arial"/>
      <family val="2"/>
      <scheme val="minor"/>
    </font>
    <font>
      <sz val="11"/>
      <color rgb="FF37517E"/>
      <name val="Arial (Body)"/>
    </font>
    <font>
      <b/>
      <sz val="10"/>
      <color rgb="FF37517E"/>
      <name val="Arial"/>
      <family val="2"/>
    </font>
    <font>
      <sz val="12"/>
      <color rgb="FF666666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5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37517E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0" fillId="0" borderId="0" xfId="0" applyNumberFormat="1" applyFont="1" applyProtection="1"/>
    <xf numFmtId="167" fontId="0" fillId="0" borderId="0" xfId="3" applyNumberFormat="1" applyFont="1" applyProtection="1"/>
    <xf numFmtId="0" fontId="0" fillId="0" borderId="0" xfId="0"/>
    <xf numFmtId="0" fontId="11" fillId="0" borderId="0" xfId="0" applyFont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2" fontId="0" fillId="0" borderId="0" xfId="0" applyNumberFormat="1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4" fontId="16" fillId="0" borderId="0" xfId="0" applyNumberFormat="1" applyFont="1" applyFill="1" applyAlignment="1" applyProtection="1">
      <alignment horizontal="right"/>
    </xf>
    <xf numFmtId="4" fontId="16" fillId="0" borderId="0" xfId="0" applyNumberFormat="1" applyFont="1" applyAlignment="1" applyProtection="1">
      <alignment horizontal="right"/>
    </xf>
    <xf numFmtId="0" fontId="16" fillId="3" borderId="0" xfId="0" applyFont="1" applyFill="1" applyProtection="1"/>
    <xf numFmtId="40" fontId="16" fillId="0" borderId="0" xfId="0" applyNumberFormat="1" applyFont="1" applyAlignment="1" applyProtection="1">
      <alignment horizontal="right"/>
    </xf>
    <xf numFmtId="0" fontId="16" fillId="3" borderId="0" xfId="0" applyFont="1" applyFill="1" applyAlignment="1" applyProtection="1">
      <alignment horizontal="right"/>
    </xf>
    <xf numFmtId="14" fontId="16" fillId="0" borderId="0" xfId="0" applyNumberFormat="1" applyFont="1" applyAlignment="1" applyProtection="1">
      <alignment horizontal="right"/>
    </xf>
    <xf numFmtId="0" fontId="8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0" fillId="2" borderId="0" xfId="0" applyFont="1" applyFill="1" applyProtection="1"/>
    <xf numFmtId="0" fontId="5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right" indent="1"/>
    </xf>
    <xf numFmtId="0" fontId="20" fillId="2" borderId="3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right" vertical="center" wrapText="1"/>
    </xf>
    <xf numFmtId="0" fontId="16" fillId="2" borderId="0" xfId="0" applyFont="1" applyFill="1" applyAlignment="1" applyProtection="1">
      <alignment horizontal="center"/>
    </xf>
    <xf numFmtId="14" fontId="16" fillId="2" borderId="0" xfId="0" applyNumberFormat="1" applyFont="1" applyFill="1" applyAlignment="1" applyProtection="1">
      <alignment horizontal="right"/>
    </xf>
    <xf numFmtId="40" fontId="16" fillId="2" borderId="0" xfId="0" applyNumberFormat="1" applyFont="1" applyFill="1" applyAlignment="1" applyProtection="1">
      <alignment horizontal="right"/>
    </xf>
    <xf numFmtId="4" fontId="16" fillId="2" borderId="0" xfId="0" applyNumberFormat="1" applyFont="1" applyFill="1" applyAlignment="1" applyProtection="1">
      <alignment horizontal="right"/>
    </xf>
    <xf numFmtId="0" fontId="16" fillId="2" borderId="0" xfId="0" applyFont="1" applyFill="1" applyAlignment="1" applyProtection="1">
      <alignment horizontal="right"/>
    </xf>
    <xf numFmtId="0" fontId="22" fillId="2" borderId="0" xfId="0" applyFont="1" applyFill="1" applyAlignment="1" applyProtection="1">
      <alignment horizontal="right" vertical="center" indent="1"/>
    </xf>
    <xf numFmtId="10" fontId="23" fillId="2" borderId="2" xfId="3" applyNumberFormat="1" applyFont="1" applyFill="1" applyBorder="1" applyAlignment="1" applyProtection="1">
      <alignment horizontal="right" vertical="center"/>
      <protection locked="0"/>
    </xf>
    <xf numFmtId="0" fontId="23" fillId="2" borderId="2" xfId="0" applyFont="1" applyFill="1" applyBorder="1" applyAlignment="1" applyProtection="1">
      <alignment horizontal="right" vertical="center"/>
      <protection locked="0"/>
    </xf>
    <xf numFmtId="14" fontId="24" fillId="2" borderId="2" xfId="0" applyNumberFormat="1" applyFont="1" applyFill="1" applyBorder="1" applyAlignment="1" applyProtection="1">
      <alignment horizontal="right" vertical="center"/>
      <protection locked="0"/>
    </xf>
    <xf numFmtId="14" fontId="24" fillId="2" borderId="2" xfId="0" applyNumberFormat="1" applyFont="1" applyFill="1" applyBorder="1" applyAlignment="1" applyProtection="1">
      <alignment horizontal="right" vertical="center"/>
    </xf>
    <xf numFmtId="0" fontId="22" fillId="2" borderId="0" xfId="0" applyFont="1" applyFill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right" vertical="center"/>
    </xf>
    <xf numFmtId="169" fontId="21" fillId="2" borderId="0" xfId="0" applyNumberFormat="1" applyFont="1" applyFill="1" applyAlignment="1" applyProtection="1">
      <alignment horizontal="right" vertical="center"/>
    </xf>
    <xf numFmtId="170" fontId="23" fillId="2" borderId="2" xfId="1" applyNumberFormat="1" applyFont="1" applyFill="1" applyBorder="1" applyAlignment="1" applyProtection="1">
      <alignment horizontal="right" vertical="center"/>
      <protection locked="0"/>
    </xf>
    <xf numFmtId="171" fontId="25" fillId="2" borderId="0" xfId="3" applyNumberFormat="1" applyFont="1" applyFill="1" applyAlignment="1" applyProtection="1">
      <alignment vertical="center"/>
    </xf>
    <xf numFmtId="169" fontId="25" fillId="2" borderId="0" xfId="0" applyNumberFormat="1" applyFont="1" applyFill="1" applyAlignment="1" applyProtection="1">
      <alignment vertical="center"/>
    </xf>
    <xf numFmtId="14" fontId="24" fillId="2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</xf>
    <xf numFmtId="10" fontId="23" fillId="2" borderId="4" xfId="3" applyNumberFormat="1" applyFont="1" applyFill="1" applyBorder="1" applyAlignment="1" applyProtection="1">
      <alignment horizontal="right" vertical="center"/>
      <protection locked="0"/>
    </xf>
    <xf numFmtId="0" fontId="23" fillId="2" borderId="4" xfId="0" applyFont="1" applyFill="1" applyBorder="1" applyAlignment="1" applyProtection="1">
      <alignment horizontal="right" vertical="center"/>
      <protection locked="0"/>
    </xf>
    <xf numFmtId="14" fontId="24" fillId="2" borderId="4" xfId="0" applyNumberFormat="1" applyFont="1" applyFill="1" applyBorder="1" applyAlignment="1" applyProtection="1">
      <alignment horizontal="right" vertical="center"/>
      <protection locked="0"/>
    </xf>
    <xf numFmtId="14" fontId="24" fillId="2" borderId="4" xfId="0" applyNumberFormat="1" applyFont="1" applyFill="1" applyBorder="1" applyAlignment="1" applyProtection="1">
      <alignment horizontal="right" vertical="center"/>
    </xf>
    <xf numFmtId="170" fontId="23" fillId="2" borderId="4" xfId="1" applyNumberFormat="1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right" vertical="center" indent="1"/>
    </xf>
    <xf numFmtId="0" fontId="0" fillId="2" borderId="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horizontal="right" vertical="center"/>
    </xf>
    <xf numFmtId="4" fontId="18" fillId="4" borderId="0" xfId="0" applyNumberFormat="1" applyFont="1" applyFill="1" applyAlignment="1" applyProtection="1">
      <alignment horizontal="right" vertical="center"/>
    </xf>
    <xf numFmtId="168" fontId="18" fillId="4" borderId="0" xfId="0" applyNumberFormat="1" applyFont="1" applyFill="1" applyAlignment="1" applyProtection="1">
      <alignment horizontal="right" vertical="center"/>
    </xf>
    <xf numFmtId="0" fontId="26" fillId="2" borderId="1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>
      <alignment horizontal="center"/>
    </xf>
    <xf numFmtId="0" fontId="27" fillId="0" borderId="0" xfId="2" applyFont="1" applyAlignment="1" applyProtection="1">
      <alignment horizontal="left" wrapText="1"/>
    </xf>
  </cellXfs>
  <cellStyles count="4">
    <cellStyle name="Comma" xfId="1" builtinId="3"/>
    <cellStyle name="Hyperlink" xfId="2" builtinId="8" customBuiltin="1"/>
    <cellStyle name="Normal" xfId="0" builtinId="0"/>
    <cellStyle name="Per cent" xfId="3" builtinId="5"/>
  </cellStyles>
  <dxfs count="2">
    <dxf>
      <border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83C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A75B5"/>
      <rgbColor rgb="00C1F1ED"/>
      <rgbColor rgb="00D6F4D9"/>
      <rgbColor rgb="00FFFFCC"/>
      <rgbColor rgb="00C9DAFB"/>
      <rgbColor rgb="00FAC8D7"/>
      <rgbColor rgb="00F3E4F2"/>
      <rgbColor rgb="00F3F3F3"/>
      <rgbColor rgb="001849B5"/>
      <rgbColor rgb="0036ACA2"/>
      <rgbColor rgb="00F0BA00"/>
      <rgbColor rgb="00E1E1E1"/>
      <rgbColor rgb="00C9C9C9"/>
      <rgbColor rgb="00878787"/>
      <rgbColor rgb="00873B80"/>
      <rgbColor rgb="00B2B2B2"/>
      <rgbColor rgb="00003366"/>
      <rgbColor rgb="00109618"/>
      <rgbColor rgb="00085108"/>
      <rgbColor rgb="00635100"/>
      <rgbColor rgb="00595959"/>
      <rgbColor rgb="00E1BCDE"/>
      <rgbColor rgb="00592754"/>
      <rgbColor rgb="00333333"/>
    </indexedColors>
    <mruColors>
      <color rgb="FF666666"/>
      <color rgb="FFF2F5F7"/>
      <color rgb="FF37517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6633709417067"/>
          <c:y val="0.10606117871629683"/>
          <c:w val="0.86920746313656183"/>
          <c:h val="0.64626218086375575"/>
        </c:manualLayout>
      </c:layout>
      <c:areaChart>
        <c:grouping val="standard"/>
        <c:varyColors val="0"/>
        <c:ser>
          <c:idx val="1"/>
          <c:order val="1"/>
          <c:tx>
            <c:strRef>
              <c:f>Breakdown!$E$4</c:f>
              <c:strCache>
                <c:ptCount val="1"/>
                <c:pt idx="0">
                  <c:v>Principal + Payments</c:v>
                </c:pt>
              </c:strCache>
            </c:strRef>
          </c:tx>
          <c:spPr>
            <a:solidFill>
              <a:srgbClr val="F2F5F7"/>
            </a:solidFill>
            <a:ln>
              <a:noFill/>
            </a:ln>
            <a:effectLst/>
          </c:spPr>
          <c:cat>
            <c:strRef>
              <c:f>Breakdown!$C$5:$C$785</c:f>
              <c:strCache>
                <c:ptCount val="121"/>
                <c:pt idx="0">
                  <c:v>01.07.2021</c:v>
                </c:pt>
                <c:pt idx="1">
                  <c:v>01.08.2021</c:v>
                </c:pt>
                <c:pt idx="2">
                  <c:v>01.09.2021</c:v>
                </c:pt>
                <c:pt idx="3">
                  <c:v>01.10.2021</c:v>
                </c:pt>
                <c:pt idx="4">
                  <c:v>01.11.2021</c:v>
                </c:pt>
                <c:pt idx="5">
                  <c:v>01.12.2021</c:v>
                </c:pt>
                <c:pt idx="6">
                  <c:v>01.01.2022</c:v>
                </c:pt>
                <c:pt idx="7">
                  <c:v>01.02.2022</c:v>
                </c:pt>
                <c:pt idx="8">
                  <c:v>01.03.2022</c:v>
                </c:pt>
                <c:pt idx="9">
                  <c:v>01.04.2022</c:v>
                </c:pt>
                <c:pt idx="10">
                  <c:v>01.05.2022</c:v>
                </c:pt>
                <c:pt idx="11">
                  <c:v>01.06.2022</c:v>
                </c:pt>
                <c:pt idx="12">
                  <c:v>01.07.2022</c:v>
                </c:pt>
                <c:pt idx="13">
                  <c:v>01.08.2022</c:v>
                </c:pt>
                <c:pt idx="14">
                  <c:v>01.09.2022</c:v>
                </c:pt>
                <c:pt idx="15">
                  <c:v>01.10.2022</c:v>
                </c:pt>
                <c:pt idx="16">
                  <c:v>01.11.2022</c:v>
                </c:pt>
                <c:pt idx="17">
                  <c:v>01.12.2022</c:v>
                </c:pt>
                <c:pt idx="18">
                  <c:v>01.01.2023</c:v>
                </c:pt>
                <c:pt idx="19">
                  <c:v>01.02.2023</c:v>
                </c:pt>
                <c:pt idx="20">
                  <c:v>01.03.2023</c:v>
                </c:pt>
                <c:pt idx="21">
                  <c:v>01.04.2023</c:v>
                </c:pt>
                <c:pt idx="22">
                  <c:v>01.05.2023</c:v>
                </c:pt>
                <c:pt idx="23">
                  <c:v>01.06.2023</c:v>
                </c:pt>
                <c:pt idx="24">
                  <c:v>01.07.2023</c:v>
                </c:pt>
                <c:pt idx="25">
                  <c:v>01.08.2023</c:v>
                </c:pt>
                <c:pt idx="26">
                  <c:v>01.09.2023</c:v>
                </c:pt>
                <c:pt idx="27">
                  <c:v>01.10.2023</c:v>
                </c:pt>
                <c:pt idx="28">
                  <c:v>01.11.2023</c:v>
                </c:pt>
                <c:pt idx="29">
                  <c:v>01.12.2023</c:v>
                </c:pt>
                <c:pt idx="30">
                  <c:v>01.01.2024</c:v>
                </c:pt>
                <c:pt idx="31">
                  <c:v>01.02.2024</c:v>
                </c:pt>
                <c:pt idx="32">
                  <c:v>01.03.2024</c:v>
                </c:pt>
                <c:pt idx="33">
                  <c:v>01.04.2024</c:v>
                </c:pt>
                <c:pt idx="34">
                  <c:v>01.05.2024</c:v>
                </c:pt>
                <c:pt idx="35">
                  <c:v>01.06.2024</c:v>
                </c:pt>
                <c:pt idx="36">
                  <c:v>01.07.2024</c:v>
                </c:pt>
                <c:pt idx="37">
                  <c:v>01.08.2024</c:v>
                </c:pt>
                <c:pt idx="38">
                  <c:v>01.09.2024</c:v>
                </c:pt>
                <c:pt idx="39">
                  <c:v>01.10.2024</c:v>
                </c:pt>
                <c:pt idx="40">
                  <c:v>01.11.2024</c:v>
                </c:pt>
                <c:pt idx="41">
                  <c:v>01.12.2024</c:v>
                </c:pt>
                <c:pt idx="42">
                  <c:v>01.01.2025</c:v>
                </c:pt>
                <c:pt idx="43">
                  <c:v>01.02.2025</c:v>
                </c:pt>
                <c:pt idx="44">
                  <c:v>01.03.2025</c:v>
                </c:pt>
                <c:pt idx="45">
                  <c:v>01.04.2025</c:v>
                </c:pt>
                <c:pt idx="46">
                  <c:v>01.05.2025</c:v>
                </c:pt>
                <c:pt idx="47">
                  <c:v>01.06.2025</c:v>
                </c:pt>
                <c:pt idx="48">
                  <c:v>01.07.2025</c:v>
                </c:pt>
                <c:pt idx="49">
                  <c:v>01.08.2025</c:v>
                </c:pt>
                <c:pt idx="50">
                  <c:v>01.09.2025</c:v>
                </c:pt>
                <c:pt idx="51">
                  <c:v>01.10.2025</c:v>
                </c:pt>
                <c:pt idx="52">
                  <c:v>01.11.2025</c:v>
                </c:pt>
                <c:pt idx="53">
                  <c:v>01.12.2025</c:v>
                </c:pt>
                <c:pt idx="54">
                  <c:v>01.01.2026</c:v>
                </c:pt>
                <c:pt idx="55">
                  <c:v>01.02.2026</c:v>
                </c:pt>
                <c:pt idx="56">
                  <c:v>01.03.2026</c:v>
                </c:pt>
                <c:pt idx="57">
                  <c:v>01.04.2026</c:v>
                </c:pt>
                <c:pt idx="58">
                  <c:v>01.05.2026</c:v>
                </c:pt>
                <c:pt idx="59">
                  <c:v>01.06.2026</c:v>
                </c:pt>
                <c:pt idx="60">
                  <c:v>01.07.2026</c:v>
                </c:pt>
                <c:pt idx="61">
                  <c:v>01.08.2026</c:v>
                </c:pt>
                <c:pt idx="62">
                  <c:v>01.09.2026</c:v>
                </c:pt>
                <c:pt idx="63">
                  <c:v>01.10.2026</c:v>
                </c:pt>
                <c:pt idx="64">
                  <c:v>01.11.2026</c:v>
                </c:pt>
                <c:pt idx="65">
                  <c:v>01.12.2026</c:v>
                </c:pt>
                <c:pt idx="66">
                  <c:v>01.01.2027</c:v>
                </c:pt>
                <c:pt idx="67">
                  <c:v>01.02.2027</c:v>
                </c:pt>
                <c:pt idx="68">
                  <c:v>01.03.2027</c:v>
                </c:pt>
                <c:pt idx="69">
                  <c:v>01.04.2027</c:v>
                </c:pt>
                <c:pt idx="70">
                  <c:v>01.05.2027</c:v>
                </c:pt>
                <c:pt idx="71">
                  <c:v>01.06.2027</c:v>
                </c:pt>
                <c:pt idx="72">
                  <c:v>01.07.2027</c:v>
                </c:pt>
                <c:pt idx="73">
                  <c:v>01.08.2027</c:v>
                </c:pt>
                <c:pt idx="74">
                  <c:v>01.09.2027</c:v>
                </c:pt>
                <c:pt idx="75">
                  <c:v>01.10.2027</c:v>
                </c:pt>
                <c:pt idx="76">
                  <c:v>01.11.2027</c:v>
                </c:pt>
                <c:pt idx="77">
                  <c:v>01.12.2027</c:v>
                </c:pt>
                <c:pt idx="78">
                  <c:v>01.01.2028</c:v>
                </c:pt>
                <c:pt idx="79">
                  <c:v>01.02.2028</c:v>
                </c:pt>
                <c:pt idx="80">
                  <c:v>01.03.2028</c:v>
                </c:pt>
                <c:pt idx="81">
                  <c:v>01.04.2028</c:v>
                </c:pt>
                <c:pt idx="82">
                  <c:v>01.05.2028</c:v>
                </c:pt>
                <c:pt idx="83">
                  <c:v>01.06.2028</c:v>
                </c:pt>
                <c:pt idx="84">
                  <c:v>01.07.2028</c:v>
                </c:pt>
                <c:pt idx="85">
                  <c:v>01.08.2028</c:v>
                </c:pt>
                <c:pt idx="86">
                  <c:v>01.09.2028</c:v>
                </c:pt>
                <c:pt idx="87">
                  <c:v>01.10.2028</c:v>
                </c:pt>
                <c:pt idx="88">
                  <c:v>01.11.2028</c:v>
                </c:pt>
                <c:pt idx="89">
                  <c:v>01.12.2028</c:v>
                </c:pt>
                <c:pt idx="90">
                  <c:v>01.01.2029</c:v>
                </c:pt>
                <c:pt idx="91">
                  <c:v>01.02.2029</c:v>
                </c:pt>
                <c:pt idx="92">
                  <c:v>01.03.2029</c:v>
                </c:pt>
                <c:pt idx="93">
                  <c:v>01.04.2029</c:v>
                </c:pt>
                <c:pt idx="94">
                  <c:v>01.05.2029</c:v>
                </c:pt>
                <c:pt idx="95">
                  <c:v>01.06.2029</c:v>
                </c:pt>
                <c:pt idx="96">
                  <c:v>01.07.2029</c:v>
                </c:pt>
                <c:pt idx="97">
                  <c:v>01.08.2029</c:v>
                </c:pt>
                <c:pt idx="98">
                  <c:v>01.09.2029</c:v>
                </c:pt>
                <c:pt idx="99">
                  <c:v>01.10.2029</c:v>
                </c:pt>
                <c:pt idx="100">
                  <c:v>01.11.2029</c:v>
                </c:pt>
                <c:pt idx="101">
                  <c:v>01.12.2029</c:v>
                </c:pt>
                <c:pt idx="102">
                  <c:v>01.01.2030</c:v>
                </c:pt>
                <c:pt idx="103">
                  <c:v>01.02.2030</c:v>
                </c:pt>
                <c:pt idx="104">
                  <c:v>01.03.2030</c:v>
                </c:pt>
                <c:pt idx="105">
                  <c:v>01.04.2030</c:v>
                </c:pt>
                <c:pt idx="106">
                  <c:v>01.05.2030</c:v>
                </c:pt>
                <c:pt idx="107">
                  <c:v>01.06.2030</c:v>
                </c:pt>
                <c:pt idx="108">
                  <c:v>01.07.2030</c:v>
                </c:pt>
                <c:pt idx="109">
                  <c:v>01.08.2030</c:v>
                </c:pt>
                <c:pt idx="110">
                  <c:v>01.09.2030</c:v>
                </c:pt>
                <c:pt idx="111">
                  <c:v>01.10.2030</c:v>
                </c:pt>
                <c:pt idx="112">
                  <c:v>01.11.2030</c:v>
                </c:pt>
                <c:pt idx="113">
                  <c:v>01.12.2030</c:v>
                </c:pt>
                <c:pt idx="114">
                  <c:v>01.01.2031</c:v>
                </c:pt>
                <c:pt idx="115">
                  <c:v>01.02.2031</c:v>
                </c:pt>
                <c:pt idx="116">
                  <c:v>01.03.2031</c:v>
                </c:pt>
                <c:pt idx="117">
                  <c:v>01.04.2031</c:v>
                </c:pt>
                <c:pt idx="118">
                  <c:v>01.05.2031</c:v>
                </c:pt>
                <c:pt idx="119">
                  <c:v>01.06.2031</c:v>
                </c:pt>
                <c:pt idx="120">
                  <c:v>01.07.2031</c:v>
                </c:pt>
              </c:strCache>
            </c:strRef>
          </c:cat>
          <c:val>
            <c:numRef>
              <c:f>Breakdown!$E$5:$E$785</c:f>
              <c:numCache>
                <c:formatCode>#,##0.00</c:formatCode>
                <c:ptCount val="781"/>
                <c:pt idx="0">
                  <c:v>8000</c:v>
                </c:pt>
                <c:pt idx="1">
                  <c:v>8600</c:v>
                </c:pt>
                <c:pt idx="2">
                  <c:v>9200</c:v>
                </c:pt>
                <c:pt idx="3">
                  <c:v>9800</c:v>
                </c:pt>
                <c:pt idx="4">
                  <c:v>10400</c:v>
                </c:pt>
                <c:pt idx="5">
                  <c:v>11000</c:v>
                </c:pt>
                <c:pt idx="6">
                  <c:v>11600</c:v>
                </c:pt>
                <c:pt idx="7">
                  <c:v>12200</c:v>
                </c:pt>
                <c:pt idx="8">
                  <c:v>12800</c:v>
                </c:pt>
                <c:pt idx="9">
                  <c:v>13400</c:v>
                </c:pt>
                <c:pt idx="10">
                  <c:v>14000</c:v>
                </c:pt>
                <c:pt idx="11">
                  <c:v>14600</c:v>
                </c:pt>
                <c:pt idx="12">
                  <c:v>15200</c:v>
                </c:pt>
                <c:pt idx="13">
                  <c:v>15800</c:v>
                </c:pt>
                <c:pt idx="14">
                  <c:v>16400</c:v>
                </c:pt>
                <c:pt idx="15">
                  <c:v>17000</c:v>
                </c:pt>
                <c:pt idx="16">
                  <c:v>17600</c:v>
                </c:pt>
                <c:pt idx="17">
                  <c:v>18200</c:v>
                </c:pt>
                <c:pt idx="18">
                  <c:v>18800</c:v>
                </c:pt>
                <c:pt idx="19">
                  <c:v>19400</c:v>
                </c:pt>
                <c:pt idx="20">
                  <c:v>20000</c:v>
                </c:pt>
                <c:pt idx="21">
                  <c:v>20600</c:v>
                </c:pt>
                <c:pt idx="22">
                  <c:v>21200</c:v>
                </c:pt>
                <c:pt idx="23">
                  <c:v>21800</c:v>
                </c:pt>
                <c:pt idx="24">
                  <c:v>22400</c:v>
                </c:pt>
                <c:pt idx="25">
                  <c:v>23000</c:v>
                </c:pt>
                <c:pt idx="26">
                  <c:v>23600</c:v>
                </c:pt>
                <c:pt idx="27">
                  <c:v>24200</c:v>
                </c:pt>
                <c:pt idx="28">
                  <c:v>24800</c:v>
                </c:pt>
                <c:pt idx="29">
                  <c:v>25400</c:v>
                </c:pt>
                <c:pt idx="30">
                  <c:v>26000</c:v>
                </c:pt>
                <c:pt idx="31">
                  <c:v>26600</c:v>
                </c:pt>
                <c:pt idx="32">
                  <c:v>27200</c:v>
                </c:pt>
                <c:pt idx="33">
                  <c:v>27800</c:v>
                </c:pt>
                <c:pt idx="34">
                  <c:v>28400</c:v>
                </c:pt>
                <c:pt idx="35">
                  <c:v>29000</c:v>
                </c:pt>
                <c:pt idx="36">
                  <c:v>29600</c:v>
                </c:pt>
                <c:pt idx="37">
                  <c:v>30200</c:v>
                </c:pt>
                <c:pt idx="38">
                  <c:v>30800</c:v>
                </c:pt>
                <c:pt idx="39">
                  <c:v>31400</c:v>
                </c:pt>
                <c:pt idx="40">
                  <c:v>32000</c:v>
                </c:pt>
                <c:pt idx="41">
                  <c:v>32600</c:v>
                </c:pt>
                <c:pt idx="42">
                  <c:v>33200</c:v>
                </c:pt>
                <c:pt idx="43">
                  <c:v>33800</c:v>
                </c:pt>
                <c:pt idx="44">
                  <c:v>34400</c:v>
                </c:pt>
                <c:pt idx="45">
                  <c:v>35000</c:v>
                </c:pt>
                <c:pt idx="46">
                  <c:v>35600</c:v>
                </c:pt>
                <c:pt idx="47">
                  <c:v>36200</c:v>
                </c:pt>
                <c:pt idx="48">
                  <c:v>36800</c:v>
                </c:pt>
                <c:pt idx="49">
                  <c:v>37400</c:v>
                </c:pt>
                <c:pt idx="50">
                  <c:v>38000</c:v>
                </c:pt>
                <c:pt idx="51">
                  <c:v>38600</c:v>
                </c:pt>
                <c:pt idx="52">
                  <c:v>39200</c:v>
                </c:pt>
                <c:pt idx="53">
                  <c:v>39800</c:v>
                </c:pt>
                <c:pt idx="54">
                  <c:v>40400</c:v>
                </c:pt>
                <c:pt idx="55">
                  <c:v>41000</c:v>
                </c:pt>
                <c:pt idx="56">
                  <c:v>41600</c:v>
                </c:pt>
                <c:pt idx="57">
                  <c:v>42200</c:v>
                </c:pt>
                <c:pt idx="58">
                  <c:v>42800</c:v>
                </c:pt>
                <c:pt idx="59">
                  <c:v>43400</c:v>
                </c:pt>
                <c:pt idx="60">
                  <c:v>44000</c:v>
                </c:pt>
                <c:pt idx="61">
                  <c:v>44600</c:v>
                </c:pt>
                <c:pt idx="62">
                  <c:v>45200</c:v>
                </c:pt>
                <c:pt idx="63">
                  <c:v>45800</c:v>
                </c:pt>
                <c:pt idx="64">
                  <c:v>46400</c:v>
                </c:pt>
                <c:pt idx="65">
                  <c:v>47000</c:v>
                </c:pt>
                <c:pt idx="66">
                  <c:v>47600</c:v>
                </c:pt>
                <c:pt idx="67">
                  <c:v>48200</c:v>
                </c:pt>
                <c:pt idx="68">
                  <c:v>48800</c:v>
                </c:pt>
                <c:pt idx="69">
                  <c:v>49400</c:v>
                </c:pt>
                <c:pt idx="70">
                  <c:v>50000</c:v>
                </c:pt>
                <c:pt idx="71">
                  <c:v>50600</c:v>
                </c:pt>
                <c:pt idx="72">
                  <c:v>51200</c:v>
                </c:pt>
                <c:pt idx="73">
                  <c:v>51800</c:v>
                </c:pt>
                <c:pt idx="74">
                  <c:v>52400</c:v>
                </c:pt>
                <c:pt idx="75">
                  <c:v>53000</c:v>
                </c:pt>
                <c:pt idx="76">
                  <c:v>53600</c:v>
                </c:pt>
                <c:pt idx="77">
                  <c:v>54200</c:v>
                </c:pt>
                <c:pt idx="78">
                  <c:v>54800</c:v>
                </c:pt>
                <c:pt idx="79">
                  <c:v>55400</c:v>
                </c:pt>
                <c:pt idx="80">
                  <c:v>56000</c:v>
                </c:pt>
                <c:pt idx="81">
                  <c:v>56600</c:v>
                </c:pt>
                <c:pt idx="82">
                  <c:v>57200</c:v>
                </c:pt>
                <c:pt idx="83">
                  <c:v>57800</c:v>
                </c:pt>
                <c:pt idx="84">
                  <c:v>58400</c:v>
                </c:pt>
                <c:pt idx="85">
                  <c:v>59000</c:v>
                </c:pt>
                <c:pt idx="86">
                  <c:v>59600</c:v>
                </c:pt>
                <c:pt idx="87">
                  <c:v>60200</c:v>
                </c:pt>
                <c:pt idx="88">
                  <c:v>60800</c:v>
                </c:pt>
                <c:pt idx="89">
                  <c:v>61400</c:v>
                </c:pt>
                <c:pt idx="90">
                  <c:v>62000</c:v>
                </c:pt>
                <c:pt idx="91">
                  <c:v>62600</c:v>
                </c:pt>
                <c:pt idx="92">
                  <c:v>63200</c:v>
                </c:pt>
                <c:pt idx="93">
                  <c:v>63800</c:v>
                </c:pt>
                <c:pt idx="94">
                  <c:v>64400</c:v>
                </c:pt>
                <c:pt idx="95">
                  <c:v>65000</c:v>
                </c:pt>
                <c:pt idx="96">
                  <c:v>65600</c:v>
                </c:pt>
                <c:pt idx="97">
                  <c:v>66200</c:v>
                </c:pt>
                <c:pt idx="98">
                  <c:v>66800</c:v>
                </c:pt>
                <c:pt idx="99">
                  <c:v>67400</c:v>
                </c:pt>
                <c:pt idx="100">
                  <c:v>68000</c:v>
                </c:pt>
                <c:pt idx="101">
                  <c:v>68600</c:v>
                </c:pt>
                <c:pt idx="102">
                  <c:v>69200</c:v>
                </c:pt>
                <c:pt idx="103">
                  <c:v>69800</c:v>
                </c:pt>
                <c:pt idx="104">
                  <c:v>70400</c:v>
                </c:pt>
                <c:pt idx="105">
                  <c:v>71000</c:v>
                </c:pt>
                <c:pt idx="106">
                  <c:v>71600</c:v>
                </c:pt>
                <c:pt idx="107">
                  <c:v>72200</c:v>
                </c:pt>
                <c:pt idx="108">
                  <c:v>72800</c:v>
                </c:pt>
                <c:pt idx="109">
                  <c:v>73400</c:v>
                </c:pt>
                <c:pt idx="110">
                  <c:v>74000</c:v>
                </c:pt>
                <c:pt idx="111">
                  <c:v>74600</c:v>
                </c:pt>
                <c:pt idx="112">
                  <c:v>75200</c:v>
                </c:pt>
                <c:pt idx="113">
                  <c:v>75800</c:v>
                </c:pt>
                <c:pt idx="114">
                  <c:v>76400</c:v>
                </c:pt>
                <c:pt idx="115">
                  <c:v>77000</c:v>
                </c:pt>
                <c:pt idx="116">
                  <c:v>77600</c:v>
                </c:pt>
                <c:pt idx="117">
                  <c:v>78200</c:v>
                </c:pt>
                <c:pt idx="118">
                  <c:v>78800</c:v>
                </c:pt>
                <c:pt idx="119">
                  <c:v>79400</c:v>
                </c:pt>
                <c:pt idx="120">
                  <c:v>80000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6-4BCA-A39C-5A3CDC999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967512"/>
        <c:axId val="502963904"/>
      </c:areaChart>
      <c:lineChart>
        <c:grouping val="standard"/>
        <c:varyColors val="0"/>
        <c:ser>
          <c:idx val="0"/>
          <c:order val="0"/>
          <c:tx>
            <c:strRef>
              <c:f>Breakdown!$H$4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>
              <a:solidFill>
                <a:srgbClr val="37517E"/>
              </a:solidFill>
              <a:round/>
            </a:ln>
            <a:effectLst/>
          </c:spPr>
          <c:marker>
            <c:symbol val="none"/>
          </c:marker>
          <c:cat>
            <c:strRef>
              <c:f>Breakdown!$C$5:$C$785</c:f>
              <c:strCache>
                <c:ptCount val="121"/>
                <c:pt idx="0">
                  <c:v>01.07.2021</c:v>
                </c:pt>
                <c:pt idx="1">
                  <c:v>01.08.2021</c:v>
                </c:pt>
                <c:pt idx="2">
                  <c:v>01.09.2021</c:v>
                </c:pt>
                <c:pt idx="3">
                  <c:v>01.10.2021</c:v>
                </c:pt>
                <c:pt idx="4">
                  <c:v>01.11.2021</c:v>
                </c:pt>
                <c:pt idx="5">
                  <c:v>01.12.2021</c:v>
                </c:pt>
                <c:pt idx="6">
                  <c:v>01.01.2022</c:v>
                </c:pt>
                <c:pt idx="7">
                  <c:v>01.02.2022</c:v>
                </c:pt>
                <c:pt idx="8">
                  <c:v>01.03.2022</c:v>
                </c:pt>
                <c:pt idx="9">
                  <c:v>01.04.2022</c:v>
                </c:pt>
                <c:pt idx="10">
                  <c:v>01.05.2022</c:v>
                </c:pt>
                <c:pt idx="11">
                  <c:v>01.06.2022</c:v>
                </c:pt>
                <c:pt idx="12">
                  <c:v>01.07.2022</c:v>
                </c:pt>
                <c:pt idx="13">
                  <c:v>01.08.2022</c:v>
                </c:pt>
                <c:pt idx="14">
                  <c:v>01.09.2022</c:v>
                </c:pt>
                <c:pt idx="15">
                  <c:v>01.10.2022</c:v>
                </c:pt>
                <c:pt idx="16">
                  <c:v>01.11.2022</c:v>
                </c:pt>
                <c:pt idx="17">
                  <c:v>01.12.2022</c:v>
                </c:pt>
                <c:pt idx="18">
                  <c:v>01.01.2023</c:v>
                </c:pt>
                <c:pt idx="19">
                  <c:v>01.02.2023</c:v>
                </c:pt>
                <c:pt idx="20">
                  <c:v>01.03.2023</c:v>
                </c:pt>
                <c:pt idx="21">
                  <c:v>01.04.2023</c:v>
                </c:pt>
                <c:pt idx="22">
                  <c:v>01.05.2023</c:v>
                </c:pt>
                <c:pt idx="23">
                  <c:v>01.06.2023</c:v>
                </c:pt>
                <c:pt idx="24">
                  <c:v>01.07.2023</c:v>
                </c:pt>
                <c:pt idx="25">
                  <c:v>01.08.2023</c:v>
                </c:pt>
                <c:pt idx="26">
                  <c:v>01.09.2023</c:v>
                </c:pt>
                <c:pt idx="27">
                  <c:v>01.10.2023</c:v>
                </c:pt>
                <c:pt idx="28">
                  <c:v>01.11.2023</c:v>
                </c:pt>
                <c:pt idx="29">
                  <c:v>01.12.2023</c:v>
                </c:pt>
                <c:pt idx="30">
                  <c:v>01.01.2024</c:v>
                </c:pt>
                <c:pt idx="31">
                  <c:v>01.02.2024</c:v>
                </c:pt>
                <c:pt idx="32">
                  <c:v>01.03.2024</c:v>
                </c:pt>
                <c:pt idx="33">
                  <c:v>01.04.2024</c:v>
                </c:pt>
                <c:pt idx="34">
                  <c:v>01.05.2024</c:v>
                </c:pt>
                <c:pt idx="35">
                  <c:v>01.06.2024</c:v>
                </c:pt>
                <c:pt idx="36">
                  <c:v>01.07.2024</c:v>
                </c:pt>
                <c:pt idx="37">
                  <c:v>01.08.2024</c:v>
                </c:pt>
                <c:pt idx="38">
                  <c:v>01.09.2024</c:v>
                </c:pt>
                <c:pt idx="39">
                  <c:v>01.10.2024</c:v>
                </c:pt>
                <c:pt idx="40">
                  <c:v>01.11.2024</c:v>
                </c:pt>
                <c:pt idx="41">
                  <c:v>01.12.2024</c:v>
                </c:pt>
                <c:pt idx="42">
                  <c:v>01.01.2025</c:v>
                </c:pt>
                <c:pt idx="43">
                  <c:v>01.02.2025</c:v>
                </c:pt>
                <c:pt idx="44">
                  <c:v>01.03.2025</c:v>
                </c:pt>
                <c:pt idx="45">
                  <c:v>01.04.2025</c:v>
                </c:pt>
                <c:pt idx="46">
                  <c:v>01.05.2025</c:v>
                </c:pt>
                <c:pt idx="47">
                  <c:v>01.06.2025</c:v>
                </c:pt>
                <c:pt idx="48">
                  <c:v>01.07.2025</c:v>
                </c:pt>
                <c:pt idx="49">
                  <c:v>01.08.2025</c:v>
                </c:pt>
                <c:pt idx="50">
                  <c:v>01.09.2025</c:v>
                </c:pt>
                <c:pt idx="51">
                  <c:v>01.10.2025</c:v>
                </c:pt>
                <c:pt idx="52">
                  <c:v>01.11.2025</c:v>
                </c:pt>
                <c:pt idx="53">
                  <c:v>01.12.2025</c:v>
                </c:pt>
                <c:pt idx="54">
                  <c:v>01.01.2026</c:v>
                </c:pt>
                <c:pt idx="55">
                  <c:v>01.02.2026</c:v>
                </c:pt>
                <c:pt idx="56">
                  <c:v>01.03.2026</c:v>
                </c:pt>
                <c:pt idx="57">
                  <c:v>01.04.2026</c:v>
                </c:pt>
                <c:pt idx="58">
                  <c:v>01.05.2026</c:v>
                </c:pt>
                <c:pt idx="59">
                  <c:v>01.06.2026</c:v>
                </c:pt>
                <c:pt idx="60">
                  <c:v>01.07.2026</c:v>
                </c:pt>
                <c:pt idx="61">
                  <c:v>01.08.2026</c:v>
                </c:pt>
                <c:pt idx="62">
                  <c:v>01.09.2026</c:v>
                </c:pt>
                <c:pt idx="63">
                  <c:v>01.10.2026</c:v>
                </c:pt>
                <c:pt idx="64">
                  <c:v>01.11.2026</c:v>
                </c:pt>
                <c:pt idx="65">
                  <c:v>01.12.2026</c:v>
                </c:pt>
                <c:pt idx="66">
                  <c:v>01.01.2027</c:v>
                </c:pt>
                <c:pt idx="67">
                  <c:v>01.02.2027</c:v>
                </c:pt>
                <c:pt idx="68">
                  <c:v>01.03.2027</c:v>
                </c:pt>
                <c:pt idx="69">
                  <c:v>01.04.2027</c:v>
                </c:pt>
                <c:pt idx="70">
                  <c:v>01.05.2027</c:v>
                </c:pt>
                <c:pt idx="71">
                  <c:v>01.06.2027</c:v>
                </c:pt>
                <c:pt idx="72">
                  <c:v>01.07.2027</c:v>
                </c:pt>
                <c:pt idx="73">
                  <c:v>01.08.2027</c:v>
                </c:pt>
                <c:pt idx="74">
                  <c:v>01.09.2027</c:v>
                </c:pt>
                <c:pt idx="75">
                  <c:v>01.10.2027</c:v>
                </c:pt>
                <c:pt idx="76">
                  <c:v>01.11.2027</c:v>
                </c:pt>
                <c:pt idx="77">
                  <c:v>01.12.2027</c:v>
                </c:pt>
                <c:pt idx="78">
                  <c:v>01.01.2028</c:v>
                </c:pt>
                <c:pt idx="79">
                  <c:v>01.02.2028</c:v>
                </c:pt>
                <c:pt idx="80">
                  <c:v>01.03.2028</c:v>
                </c:pt>
                <c:pt idx="81">
                  <c:v>01.04.2028</c:v>
                </c:pt>
                <c:pt idx="82">
                  <c:v>01.05.2028</c:v>
                </c:pt>
                <c:pt idx="83">
                  <c:v>01.06.2028</c:v>
                </c:pt>
                <c:pt idx="84">
                  <c:v>01.07.2028</c:v>
                </c:pt>
                <c:pt idx="85">
                  <c:v>01.08.2028</c:v>
                </c:pt>
                <c:pt idx="86">
                  <c:v>01.09.2028</c:v>
                </c:pt>
                <c:pt idx="87">
                  <c:v>01.10.2028</c:v>
                </c:pt>
                <c:pt idx="88">
                  <c:v>01.11.2028</c:v>
                </c:pt>
                <c:pt idx="89">
                  <c:v>01.12.2028</c:v>
                </c:pt>
                <c:pt idx="90">
                  <c:v>01.01.2029</c:v>
                </c:pt>
                <c:pt idx="91">
                  <c:v>01.02.2029</c:v>
                </c:pt>
                <c:pt idx="92">
                  <c:v>01.03.2029</c:v>
                </c:pt>
                <c:pt idx="93">
                  <c:v>01.04.2029</c:v>
                </c:pt>
                <c:pt idx="94">
                  <c:v>01.05.2029</c:v>
                </c:pt>
                <c:pt idx="95">
                  <c:v>01.06.2029</c:v>
                </c:pt>
                <c:pt idx="96">
                  <c:v>01.07.2029</c:v>
                </c:pt>
                <c:pt idx="97">
                  <c:v>01.08.2029</c:v>
                </c:pt>
                <c:pt idx="98">
                  <c:v>01.09.2029</c:v>
                </c:pt>
                <c:pt idx="99">
                  <c:v>01.10.2029</c:v>
                </c:pt>
                <c:pt idx="100">
                  <c:v>01.11.2029</c:v>
                </c:pt>
                <c:pt idx="101">
                  <c:v>01.12.2029</c:v>
                </c:pt>
                <c:pt idx="102">
                  <c:v>01.01.2030</c:v>
                </c:pt>
                <c:pt idx="103">
                  <c:v>01.02.2030</c:v>
                </c:pt>
                <c:pt idx="104">
                  <c:v>01.03.2030</c:v>
                </c:pt>
                <c:pt idx="105">
                  <c:v>01.04.2030</c:v>
                </c:pt>
                <c:pt idx="106">
                  <c:v>01.05.2030</c:v>
                </c:pt>
                <c:pt idx="107">
                  <c:v>01.06.2030</c:v>
                </c:pt>
                <c:pt idx="108">
                  <c:v>01.07.2030</c:v>
                </c:pt>
                <c:pt idx="109">
                  <c:v>01.08.2030</c:v>
                </c:pt>
                <c:pt idx="110">
                  <c:v>01.09.2030</c:v>
                </c:pt>
                <c:pt idx="111">
                  <c:v>01.10.2030</c:v>
                </c:pt>
                <c:pt idx="112">
                  <c:v>01.11.2030</c:v>
                </c:pt>
                <c:pt idx="113">
                  <c:v>01.12.2030</c:v>
                </c:pt>
                <c:pt idx="114">
                  <c:v>01.01.2031</c:v>
                </c:pt>
                <c:pt idx="115">
                  <c:v>01.02.2031</c:v>
                </c:pt>
                <c:pt idx="116">
                  <c:v>01.03.2031</c:v>
                </c:pt>
                <c:pt idx="117">
                  <c:v>01.04.2031</c:v>
                </c:pt>
                <c:pt idx="118">
                  <c:v>01.05.2031</c:v>
                </c:pt>
                <c:pt idx="119">
                  <c:v>01.06.2031</c:v>
                </c:pt>
                <c:pt idx="120">
                  <c:v>01.07.2031</c:v>
                </c:pt>
              </c:strCache>
            </c:strRef>
          </c:cat>
          <c:val>
            <c:numRef>
              <c:f>Breakdown!$H$5:$H$785</c:f>
              <c:numCache>
                <c:formatCode>#,##0.00</c:formatCode>
                <c:ptCount val="781"/>
                <c:pt idx="0">
                  <c:v>8000</c:v>
                </c:pt>
                <c:pt idx="1">
                  <c:v>8651.4722408800262</c:v>
                </c:pt>
                <c:pt idx="2">
                  <c:v>9307.1360737737068</c:v>
                </c:pt>
                <c:pt idx="3">
                  <c:v>9967.0184675102664</c:v>
                </c:pt>
                <c:pt idx="4">
                  <c:v>10631.146564437187</c:v>
                </c:pt>
                <c:pt idx="5">
                  <c:v>11299.547681536636</c:v>
                </c:pt>
                <c:pt idx="6">
                  <c:v>11972.249311549063</c:v>
                </c:pt>
                <c:pt idx="7">
                  <c:v>12649.279124104038</c:v>
                </c:pt>
                <c:pt idx="8">
                  <c:v>13330.664966858361</c:v>
                </c:pt>
                <c:pt idx="9">
                  <c:v>14016.434866641495</c:v>
                </c:pt>
                <c:pt idx="10">
                  <c:v>14706.617030608368</c:v>
                </c:pt>
                <c:pt idx="11">
                  <c:v>15401.239847399591</c:v>
                </c:pt>
                <c:pt idx="12">
                  <c:v>16100.331888309145</c:v>
                </c:pt>
                <c:pt idx="13">
                  <c:v>16803.921908459575</c:v>
                </c:pt>
                <c:pt idx="14">
                  <c:v>17512.03884798475</c:v>
                </c:pt>
                <c:pt idx="15">
                  <c:v>18224.711833220234</c:v>
                </c:pt>
                <c:pt idx="16">
                  <c:v>18941.970177901308</c:v>
                </c:pt>
                <c:pt idx="17">
                  <c:v>19663.843384368713</c:v>
                </c:pt>
                <c:pt idx="18">
                  <c:v>20390.361144782131</c:v>
                </c:pt>
                <c:pt idx="19">
                  <c:v>21121.553342341504</c:v>
                </c:pt>
                <c:pt idx="20">
                  <c:v>21857.450052516171</c:v>
                </c:pt>
                <c:pt idx="21">
                  <c:v>22598.081544281955</c:v>
                </c:pt>
                <c:pt idx="22">
                  <c:v>23343.478281366177</c:v>
                </c:pt>
                <c:pt idx="23">
                  <c:v>24093.670923500697</c:v>
                </c:pt>
                <c:pt idx="24">
                  <c:v>24848.690327683013</c:v>
                </c:pt>
                <c:pt idx="25">
                  <c:v>25608.567549445477</c:v>
                </c:pt>
                <c:pt idx="26">
                  <c:v>26373.333844132667</c:v>
                </c:pt>
                <c:pt idx="27">
                  <c:v>27143.020668186989</c:v>
                </c:pt>
                <c:pt idx="28">
                  <c:v>27917.65968044255</c:v>
                </c:pt>
                <c:pt idx="29">
                  <c:v>28697.282743427346</c:v>
                </c:pt>
                <c:pt idx="30">
                  <c:v>29481.921924673839</c:v>
                </c:pt>
                <c:pt idx="31">
                  <c:v>30271.60949803796</c:v>
                </c:pt>
                <c:pt idx="32">
                  <c:v>31066.377945026601</c:v>
                </c:pt>
                <c:pt idx="33">
                  <c:v>31866.25995613365</c:v>
                </c:pt>
                <c:pt idx="34">
                  <c:v>32671.28843218461</c:v>
                </c:pt>
                <c:pt idx="35">
                  <c:v>33481.496485689895</c:v>
                </c:pt>
                <c:pt idx="36">
                  <c:v>34296.917442206795</c:v>
                </c:pt>
                <c:pt idx="37">
                  <c:v>35117.584841710253</c:v>
                </c:pt>
                <c:pt idx="38">
                  <c:v>35943.53243997242</c:v>
                </c:pt>
                <c:pt idx="39">
                  <c:v>36774.794209951084</c:v>
                </c:pt>
                <c:pt idx="40">
                  <c:v>37611.404343187089</c:v>
                </c:pt>
                <c:pt idx="41">
                  <c:v>38453.39725121067</c:v>
                </c:pt>
                <c:pt idx="42">
                  <c:v>39300.807566956886</c:v>
                </c:pt>
                <c:pt idx="43">
                  <c:v>40153.670146190139</c:v>
                </c:pt>
                <c:pt idx="44">
                  <c:v>41012.020068937869</c:v>
                </c:pt>
                <c:pt idx="45">
                  <c:v>41875.892640933482</c:v>
                </c:pt>
                <c:pt idx="46">
                  <c:v>42745.323395068517</c:v>
                </c:pt>
                <c:pt idx="47">
                  <c:v>43620.348092854219</c:v>
                </c:pt>
                <c:pt idx="48">
                  <c:v>44501.002725892475</c:v>
                </c:pt>
                <c:pt idx="49">
                  <c:v>45387.323517356213</c:v>
                </c:pt>
                <c:pt idx="50">
                  <c:v>46279.346923479352</c:v>
                </c:pt>
                <c:pt idx="51">
                  <c:v>47177.109635056309</c:v>
                </c:pt>
                <c:pt idx="52">
                  <c:v>48080.648578951193</c:v>
                </c:pt>
                <c:pt idx="53">
                  <c:v>48990.000919616657</c:v>
                </c:pt>
                <c:pt idx="54">
                  <c:v>49905.204060622564</c:v>
                </c:pt>
                <c:pt idx="55">
                  <c:v>50826.295646194478</c:v>
                </c:pt>
                <c:pt idx="56">
                  <c:v>51753.313562762029</c:v>
                </c:pt>
                <c:pt idx="57">
                  <c:v>52686.295940517288</c:v>
                </c:pt>
                <c:pt idx="58">
                  <c:v>53625.281154983124</c:v>
                </c:pt>
                <c:pt idx="59">
                  <c:v>54570.307828591685</c:v>
                </c:pt>
                <c:pt idx="60">
                  <c:v>55521.414832273003</c:v>
                </c:pt>
                <c:pt idx="61">
                  <c:v>56478.641287053841</c:v>
                </c:pt>
                <c:pt idx="62">
                  <c:v>57442.026565666827</c:v>
                </c:pt>
                <c:pt idx="63">
                  <c:v>58411.610294169943</c:v>
                </c:pt>
                <c:pt idx="64">
                  <c:v>59387.43235357642</c:v>
                </c:pt>
                <c:pt idx="65">
                  <c:v>60369.532881495121</c:v>
                </c:pt>
                <c:pt idx="66">
                  <c:v>61357.952273781506</c:v>
                </c:pt>
                <c:pt idx="67">
                  <c:v>62352.731186199169</c:v>
                </c:pt>
                <c:pt idx="68">
                  <c:v>63353.910536092124</c:v>
                </c:pt>
                <c:pt idx="69">
                  <c:v>64361.531504067803</c:v>
                </c:pt>
                <c:pt idx="70">
                  <c:v>65375.635535690912</c:v>
                </c:pt>
                <c:pt idx="71">
                  <c:v>66396.264343188159</c:v>
                </c:pt>
                <c:pt idx="72">
                  <c:v>67423.459907163982</c:v>
                </c:pt>
                <c:pt idx="73">
                  <c:v>68457.264478327284</c:v>
                </c:pt>
                <c:pt idx="74">
                  <c:v>69497.72057922931</c:v>
                </c:pt>
                <c:pt idx="75">
                  <c:v>70544.871006012676</c:v>
                </c:pt>
                <c:pt idx="76">
                  <c:v>71598.758830171675</c:v>
                </c:pt>
                <c:pt idx="77">
                  <c:v>72659.427400323868</c:v>
                </c:pt>
                <c:pt idx="78">
                  <c:v>73726.920343993159</c:v>
                </c:pt>
                <c:pt idx="79">
                  <c:v>74801.281569404237</c:v>
                </c:pt>
                <c:pt idx="80">
                  <c:v>75882.555267288626</c:v>
                </c:pt>
                <c:pt idx="81">
                  <c:v>76970.785912702355</c:v>
                </c:pt>
                <c:pt idx="82">
                  <c:v>78066.018266855302</c:v>
                </c:pt>
                <c:pt idx="83">
                  <c:v>79168.297378952324</c:v>
                </c:pt>
                <c:pt idx="84">
                  <c:v>80277.668588046203</c:v>
                </c:pt>
                <c:pt idx="85">
                  <c:v>81394.177524902567</c:v>
                </c:pt>
                <c:pt idx="86">
                  <c:v>82517.87011387675</c:v>
                </c:pt>
                <c:pt idx="87">
                  <c:v>83648.792574802792</c:v>
                </c:pt>
                <c:pt idx="88">
                  <c:v>84786.991424894499</c:v>
                </c:pt>
                <c:pt idx="89">
                  <c:v>85932.513480658876</c:v>
                </c:pt>
                <c:pt idx="90">
                  <c:v>87085.405859821709</c:v>
                </c:pt>
                <c:pt idx="91">
                  <c:v>88245.715983265676</c:v>
                </c:pt>
                <c:pt idx="92">
                  <c:v>89413.491576980814</c:v>
                </c:pt>
                <c:pt idx="93">
                  <c:v>90588.780674027643</c:v>
                </c:pt>
                <c:pt idx="94">
                  <c:v>91771.631616512837</c:v>
                </c:pt>
                <c:pt idx="95">
                  <c:v>92962.093057577629</c:v>
                </c:pt>
                <c:pt idx="96">
                  <c:v>94160.21396339903</c:v>
                </c:pt>
                <c:pt idx="97">
                  <c:v>95366.043615203904</c:v>
                </c:pt>
                <c:pt idx="98">
                  <c:v>96579.631611296019</c:v>
                </c:pt>
                <c:pt idx="99">
                  <c:v>97801.027869096142</c:v>
                </c:pt>
                <c:pt idx="100">
                  <c:v>99030.282627195193</c:v>
                </c:pt>
                <c:pt idx="101">
                  <c:v>100267.44644742072</c:v>
                </c:pt>
                <c:pt idx="102">
                  <c:v>101512.57021691657</c:v>
                </c:pt>
                <c:pt idx="103">
                  <c:v>102765.70515023606</c:v>
                </c:pt>
                <c:pt idx="104">
                  <c:v>104026.9027914484</c:v>
                </c:pt>
                <c:pt idx="105">
                  <c:v>105296.21501625898</c:v>
                </c:pt>
                <c:pt idx="106">
                  <c:v>106573.69403414299</c:v>
                </c:pt>
                <c:pt idx="107">
                  <c:v>107859.39239049295</c:v>
                </c:pt>
                <c:pt idx="108">
                  <c:v>109153.36296878006</c:v>
                </c:pt>
                <c:pt idx="109">
                  <c:v>110455.65899272932</c:v>
                </c:pt>
                <c:pt idx="110">
                  <c:v>111766.33402850882</c:v>
                </c:pt>
                <c:pt idx="111">
                  <c:v>113085.44198693294</c:v>
                </c:pt>
                <c:pt idx="112">
                  <c:v>114413.03712567991</c:v>
                </c:pt>
                <c:pt idx="113">
                  <c:v>115749.17405152347</c:v>
                </c:pt>
                <c:pt idx="114">
                  <c:v>117093.907722579</c:v>
                </c:pt>
                <c:pt idx="115">
                  <c:v>118447.29345056403</c:v>
                </c:pt>
                <c:pt idx="116">
                  <c:v>119809.38690307338</c:v>
                </c:pt>
                <c:pt idx="117">
                  <c:v>121180.2441058688</c:v>
                </c:pt>
                <c:pt idx="118">
                  <c:v>122559.92144518353</c:v>
                </c:pt>
                <c:pt idx="119">
                  <c:v>123948.4756700415</c:v>
                </c:pt>
                <c:pt idx="120">
                  <c:v>125345.96389459158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36-4BCA-A39C-5A3CDC999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67512"/>
        <c:axId val="502963904"/>
      </c:lineChart>
      <c:dateAx>
        <c:axId val="50296751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E"/>
          </a:p>
        </c:txPr>
        <c:crossAx val="502963904"/>
        <c:crosses val="autoZero"/>
        <c:auto val="1"/>
        <c:lblOffset val="100"/>
        <c:baseTimeUnit val="months"/>
      </c:dateAx>
      <c:valAx>
        <c:axId val="5029639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E"/>
          </a:p>
        </c:txPr>
        <c:crossAx val="50296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26</xdr:row>
      <xdr:rowOff>0</xdr:rowOff>
    </xdr:from>
    <xdr:to>
      <xdr:col>7</xdr:col>
      <xdr:colOff>638176</xdr:colOff>
      <xdr:row>38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92B482-177F-4963-93F3-0392F9BD3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329321</xdr:colOff>
      <xdr:row>40</xdr:row>
      <xdr:rowOff>75823</xdr:rowOff>
    </xdr:from>
    <xdr:to>
      <xdr:col>7</xdr:col>
      <xdr:colOff>232096</xdr:colOff>
      <xdr:row>40</xdr:row>
      <xdr:rowOff>326931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39BF0F-E56B-6A49-AB01-3B67182E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093" y="9619684"/>
          <a:ext cx="1034458" cy="251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se.com/gb/finance/compound-interest?utm_source=compound-calculator&amp;utm_medium=none&amp;utm_campaign=fin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FA227-2073-4394-AA3F-AEC5F69ADE3A}">
  <sheetPr>
    <pageSetUpPr fitToPage="1"/>
  </sheetPr>
  <dimension ref="A1:Q1048576"/>
  <sheetViews>
    <sheetView showGridLines="0" tabSelected="1" zoomScale="101" zoomScaleNormal="100" workbookViewId="0">
      <selection activeCell="F6" sqref="F6"/>
    </sheetView>
  </sheetViews>
  <sheetFormatPr baseColWidth="10" defaultColWidth="0" defaultRowHeight="13" zeroHeight="1" x14ac:dyDescent="0.15"/>
  <cols>
    <col min="1" max="1" width="31.1640625" style="1" customWidth="1"/>
    <col min="2" max="2" width="8.5" style="1" customWidth="1"/>
    <col min="3" max="3" width="9.83203125" style="1" customWidth="1"/>
    <col min="4" max="4" width="13.33203125" style="1" customWidth="1"/>
    <col min="5" max="5" width="17.5" style="1" customWidth="1"/>
    <col min="6" max="6" width="14.5" style="1" customWidth="1"/>
    <col min="7" max="7" width="14.83203125" style="1" customWidth="1"/>
    <col min="8" max="8" width="15.6640625" style="1" customWidth="1"/>
    <col min="9" max="9" width="31.1640625" style="1" customWidth="1"/>
    <col min="10" max="10" width="26.1640625" style="5" hidden="1" customWidth="1"/>
    <col min="11" max="11" width="16" style="5" hidden="1" customWidth="1"/>
    <col min="12" max="12" width="19.33203125" style="1" hidden="1" customWidth="1"/>
    <col min="13" max="13" width="11.33203125" style="1" hidden="1" customWidth="1"/>
    <col min="14" max="14" width="10.83203125" style="1" hidden="1" customWidth="1"/>
    <col min="15" max="16384" width="9.1640625" style="1" hidden="1"/>
  </cols>
  <sheetData>
    <row r="1" spans="2:17" ht="33" customHeight="1" x14ac:dyDescent="0.25">
      <c r="B1" s="28"/>
      <c r="C1" s="29"/>
      <c r="D1" s="29"/>
      <c r="E1" s="29"/>
      <c r="F1" s="29"/>
      <c r="G1" s="30"/>
      <c r="H1" s="30"/>
      <c r="I1" s="31"/>
      <c r="J1" s="12"/>
    </row>
    <row r="2" spans="2:17" ht="33" customHeight="1" x14ac:dyDescent="0.15">
      <c r="B2" s="71" t="s">
        <v>4</v>
      </c>
      <c r="C2" s="71"/>
      <c r="D2" s="71"/>
      <c r="E2" s="71"/>
      <c r="F2" s="71"/>
      <c r="G2" s="71"/>
      <c r="H2" s="71"/>
    </row>
    <row r="3" spans="2:17" s="5" customFormat="1" ht="19.5" customHeight="1" x14ac:dyDescent="0.15">
      <c r="B3" s="71"/>
      <c r="C3" s="71"/>
      <c r="D3" s="71"/>
      <c r="E3" s="71"/>
      <c r="F3" s="71"/>
      <c r="G3" s="71"/>
      <c r="H3" s="71"/>
      <c r="M3" s="7"/>
      <c r="N3" s="6"/>
    </row>
    <row r="4" spans="2:17" s="5" customFormat="1" x14ac:dyDescent="0.15">
      <c r="B4" s="32"/>
      <c r="C4" s="32"/>
      <c r="D4" s="32"/>
      <c r="E4" s="32"/>
      <c r="F4" s="32"/>
      <c r="G4" s="32"/>
      <c r="H4" s="32"/>
    </row>
    <row r="5" spans="2:17" s="5" customFormat="1" x14ac:dyDescent="0.15">
      <c r="B5" s="32"/>
      <c r="C5" s="32"/>
      <c r="D5" s="32"/>
      <c r="E5" s="32"/>
      <c r="F5" s="32"/>
      <c r="G5" s="32"/>
      <c r="H5" s="32"/>
    </row>
    <row r="6" spans="2:17" s="5" customFormat="1" ht="18" customHeight="1" x14ac:dyDescent="0.15">
      <c r="B6" s="32"/>
      <c r="C6" s="32"/>
      <c r="E6" s="44" t="s">
        <v>27</v>
      </c>
      <c r="F6" s="52">
        <v>8000</v>
      </c>
      <c r="M6" s="6"/>
    </row>
    <row r="7" spans="2:17" s="5" customFormat="1" ht="18" customHeight="1" x14ac:dyDescent="0.15">
      <c r="B7" s="32"/>
      <c r="C7" s="32"/>
      <c r="E7" s="62"/>
      <c r="F7" s="61"/>
      <c r="G7" s="56"/>
      <c r="M7" s="6"/>
    </row>
    <row r="8" spans="2:17" s="5" customFormat="1" ht="18" customHeight="1" x14ac:dyDescent="0.15">
      <c r="B8" s="32"/>
      <c r="C8" s="32"/>
      <c r="E8" s="44" t="s">
        <v>30</v>
      </c>
      <c r="F8" s="45">
        <v>0.08</v>
      </c>
      <c r="M8" s="6"/>
    </row>
    <row r="9" spans="2:17" s="5" customFormat="1" ht="18" customHeight="1" x14ac:dyDescent="0.15">
      <c r="B9" s="32"/>
      <c r="C9" s="32"/>
      <c r="E9" s="62"/>
      <c r="F9" s="57"/>
      <c r="G9" s="56"/>
      <c r="M9" s="6"/>
    </row>
    <row r="10" spans="2:17" s="5" customFormat="1" ht="18" customHeight="1" x14ac:dyDescent="0.15">
      <c r="B10" s="32"/>
      <c r="C10" s="32"/>
      <c r="E10" s="44" t="s">
        <v>29</v>
      </c>
      <c r="F10" s="46">
        <v>10</v>
      </c>
      <c r="M10" s="6"/>
    </row>
    <row r="11" spans="2:17" s="5" customFormat="1" ht="18" customHeight="1" x14ac:dyDescent="0.15">
      <c r="B11" s="32"/>
      <c r="C11" s="32"/>
      <c r="E11" s="62"/>
      <c r="F11" s="58"/>
      <c r="G11" s="56"/>
      <c r="M11" s="6"/>
    </row>
    <row r="12" spans="2:17" s="5" customFormat="1" ht="18" customHeight="1" x14ac:dyDescent="0.15">
      <c r="B12" s="32"/>
      <c r="C12" s="32"/>
      <c r="E12" s="44" t="s">
        <v>17</v>
      </c>
      <c r="F12" s="47">
        <v>44378</v>
      </c>
      <c r="M12" s="6"/>
    </row>
    <row r="13" spans="2:17" s="5" customFormat="1" ht="18" customHeight="1" x14ac:dyDescent="0.15">
      <c r="B13" s="32"/>
      <c r="C13" s="32"/>
      <c r="E13" s="62"/>
      <c r="F13" s="59"/>
      <c r="G13" s="56"/>
      <c r="M13" s="6"/>
    </row>
    <row r="14" spans="2:17" s="5" customFormat="1" ht="18" customHeight="1" x14ac:dyDescent="0.15">
      <c r="B14" s="32"/>
      <c r="C14" s="32"/>
      <c r="E14" s="44" t="s">
        <v>31</v>
      </c>
      <c r="F14" s="48" t="s">
        <v>18</v>
      </c>
      <c r="L14" s="1"/>
      <c r="M14" s="1"/>
      <c r="N14" s="1"/>
      <c r="O14" s="1"/>
      <c r="P14" s="1"/>
      <c r="Q14" s="1"/>
    </row>
    <row r="15" spans="2:17" s="5" customFormat="1" ht="18" customHeight="1" x14ac:dyDescent="0.15">
      <c r="B15" s="32"/>
      <c r="C15" s="32"/>
      <c r="E15" s="62"/>
      <c r="F15" s="60"/>
      <c r="G15" s="56"/>
      <c r="L15" s="1"/>
      <c r="M15" s="1"/>
      <c r="N15" s="1"/>
      <c r="O15" s="1"/>
      <c r="P15" s="1"/>
      <c r="Q15" s="1"/>
    </row>
    <row r="16" spans="2:17" s="5" customFormat="1" ht="18" customHeight="1" x14ac:dyDescent="0.15">
      <c r="B16" s="32"/>
      <c r="C16" s="32"/>
      <c r="E16" s="44" t="s">
        <v>28</v>
      </c>
      <c r="F16" s="52">
        <v>600</v>
      </c>
      <c r="G16" s="33"/>
      <c r="H16" s="34"/>
      <c r="M16" s="6"/>
    </row>
    <row r="17" spans="2:17" s="5" customFormat="1" ht="18" customHeight="1" x14ac:dyDescent="0.15">
      <c r="B17" s="32"/>
      <c r="C17" s="32"/>
      <c r="E17" s="62"/>
      <c r="F17" s="61"/>
      <c r="G17" s="63"/>
      <c r="H17" s="34"/>
      <c r="J17" s="6"/>
      <c r="M17" s="6"/>
    </row>
    <row r="18" spans="2:17" s="5" customFormat="1" ht="18" customHeight="1" x14ac:dyDescent="0.15">
      <c r="B18" s="32"/>
      <c r="C18" s="32"/>
      <c r="E18" s="44" t="s">
        <v>32</v>
      </c>
      <c r="F18" s="47" t="s">
        <v>22</v>
      </c>
      <c r="G18" s="33"/>
      <c r="H18" s="33"/>
    </row>
    <row r="19" spans="2:17" s="5" customFormat="1" ht="18" customHeight="1" x14ac:dyDescent="0.15">
      <c r="B19" s="32"/>
      <c r="C19" s="32"/>
      <c r="E19" s="44"/>
      <c r="F19" s="55"/>
      <c r="G19" s="33"/>
      <c r="H19" s="33"/>
    </row>
    <row r="20" spans="2:17" s="5" customFormat="1" ht="18" customHeight="1" x14ac:dyDescent="0.15">
      <c r="B20" s="32"/>
      <c r="C20" s="32"/>
      <c r="E20" s="49" t="str">
        <f>IF(F14="Daily","Daily Interest Rate","Rate Per Payment Period")</f>
        <v>Rate Per Payment Period</v>
      </c>
      <c r="F20" s="53">
        <f>IF(F14="Daily",i/365,((1+i/n)^(n/p))-1)</f>
        <v>6.4340301100034303E-3</v>
      </c>
      <c r="G20" s="33"/>
      <c r="H20" s="33"/>
    </row>
    <row r="21" spans="2:17" s="5" customFormat="1" ht="18" customHeight="1" x14ac:dyDescent="0.15">
      <c r="B21" s="32"/>
      <c r="C21" s="32"/>
      <c r="E21" s="49" t="s">
        <v>10</v>
      </c>
      <c r="F21" s="54">
        <f>SUM(Breakdown!$D$5:$D$808)</f>
        <v>72000</v>
      </c>
      <c r="G21" s="33"/>
    </row>
    <row r="22" spans="2:17" s="5" customFormat="1" ht="18" customHeight="1" x14ac:dyDescent="0.15">
      <c r="B22" s="32"/>
      <c r="C22" s="32"/>
      <c r="E22" s="49" t="s">
        <v>12</v>
      </c>
      <c r="F22" s="54">
        <f>F21+PV</f>
        <v>80000</v>
      </c>
      <c r="G22" s="33"/>
      <c r="H22" s="33"/>
    </row>
    <row r="23" spans="2:17" s="5" customFormat="1" ht="18" customHeight="1" x14ac:dyDescent="0.15">
      <c r="B23" s="32"/>
      <c r="C23" s="32"/>
      <c r="E23" s="49" t="s">
        <v>8</v>
      </c>
      <c r="F23" s="54">
        <f>SUM(Breakdown!$F$5:$F$821)</f>
        <v>45345.963894591616</v>
      </c>
      <c r="G23" s="33"/>
      <c r="H23" s="33"/>
    </row>
    <row r="24" spans="2:17" s="5" customFormat="1" ht="18" customHeight="1" x14ac:dyDescent="0.15">
      <c r="B24" s="32"/>
      <c r="C24" s="32"/>
      <c r="E24" s="49"/>
      <c r="F24" s="54"/>
      <c r="G24" s="33"/>
      <c r="H24" s="33"/>
    </row>
    <row r="25" spans="2:17" s="5" customFormat="1" ht="18" customHeight="1" x14ac:dyDescent="0.15">
      <c r="B25" s="32"/>
      <c r="C25" s="32"/>
      <c r="E25" s="50" t="s">
        <v>16</v>
      </c>
      <c r="F25" s="51">
        <f>-FV( ((1+i/n)^(n/p))-1, p*t, A, PV)</f>
        <v>125345.96389459196</v>
      </c>
      <c r="G25" s="33"/>
      <c r="H25" s="33"/>
      <c r="J25" s="6"/>
    </row>
    <row r="26" spans="2:17" ht="22" customHeight="1" x14ac:dyDescent="0.15">
      <c r="B26" s="35"/>
      <c r="C26" s="35"/>
      <c r="D26" s="36"/>
      <c r="E26" s="35"/>
      <c r="F26" s="31"/>
      <c r="G26" s="31"/>
      <c r="H26" s="31"/>
      <c r="J26" s="1"/>
      <c r="K26" s="1"/>
      <c r="L26" s="5"/>
      <c r="M26" s="5"/>
      <c r="N26" s="5"/>
      <c r="O26" s="5"/>
      <c r="P26" s="5"/>
      <c r="Q26" s="5"/>
    </row>
    <row r="27" spans="2:17" ht="16.5" customHeight="1" x14ac:dyDescent="0.15">
      <c r="B27" s="35"/>
      <c r="C27" s="35"/>
      <c r="D27" s="31"/>
      <c r="E27" s="31"/>
      <c r="F27" s="35"/>
      <c r="G27" s="35"/>
      <c r="H27" s="35"/>
      <c r="J27" s="1"/>
      <c r="K27" s="1"/>
      <c r="N27" s="10"/>
    </row>
    <row r="28" spans="2:17" ht="16.5" customHeight="1" x14ac:dyDescent="0.15">
      <c r="B28" s="2"/>
      <c r="C28" s="2"/>
      <c r="D28" s="2"/>
      <c r="E28" s="2"/>
      <c r="F28" s="2"/>
      <c r="G28" s="2"/>
      <c r="H28" s="3" t="s">
        <v>1</v>
      </c>
      <c r="J28" s="1"/>
      <c r="K28" s="1"/>
    </row>
    <row r="29" spans="2:17" ht="16.5" customHeight="1" x14ac:dyDescent="0.2">
      <c r="B29" s="4"/>
      <c r="C29" s="4"/>
      <c r="D29" s="4"/>
      <c r="E29" s="4"/>
      <c r="F29" s="4"/>
      <c r="G29" s="4"/>
      <c r="H29" s="4"/>
      <c r="J29" s="1"/>
      <c r="K29" s="1"/>
    </row>
    <row r="30" spans="2:17" ht="16.5" customHeight="1" x14ac:dyDescent="0.2">
      <c r="B30" s="4"/>
      <c r="C30" s="4"/>
      <c r="D30" s="4"/>
      <c r="E30" s="4"/>
      <c r="F30" s="4"/>
      <c r="G30" s="4"/>
      <c r="H30" s="4"/>
      <c r="J30" s="1"/>
      <c r="K30" s="1"/>
    </row>
    <row r="31" spans="2:17" ht="16.5" customHeight="1" x14ac:dyDescent="0.2">
      <c r="B31" s="4"/>
      <c r="C31" s="4"/>
      <c r="D31" s="4"/>
      <c r="E31" s="4"/>
      <c r="F31" s="4"/>
      <c r="G31" s="4"/>
      <c r="H31" s="4"/>
    </row>
    <row r="32" spans="2:17" ht="16.5" customHeight="1" x14ac:dyDescent="0.2">
      <c r="B32" s="4"/>
      <c r="C32" s="4"/>
      <c r="D32" s="4"/>
      <c r="E32" s="4"/>
      <c r="F32" s="4"/>
      <c r="G32" s="4"/>
      <c r="H32" s="4"/>
      <c r="J32" s="19"/>
    </row>
    <row r="33" spans="2:13" ht="16.5" customHeight="1" x14ac:dyDescent="0.2">
      <c r="B33" s="4"/>
      <c r="C33" s="4"/>
      <c r="D33" s="4"/>
      <c r="E33" s="4"/>
      <c r="F33" s="4"/>
      <c r="G33" s="4"/>
      <c r="H33" s="4"/>
      <c r="J33" s="17"/>
    </row>
    <row r="34" spans="2:13" ht="16.5" customHeight="1" x14ac:dyDescent="0.2">
      <c r="B34" s="4"/>
      <c r="C34" s="4"/>
      <c r="D34" s="4"/>
      <c r="E34" s="4"/>
      <c r="F34" s="4"/>
      <c r="G34" s="4"/>
      <c r="H34" s="4"/>
      <c r="J34" s="17"/>
    </row>
    <row r="35" spans="2:13" ht="16.5" customHeight="1" x14ac:dyDescent="0.2">
      <c r="B35" s="4"/>
      <c r="C35" s="4"/>
      <c r="D35" s="4"/>
      <c r="E35" s="4"/>
      <c r="F35" s="4"/>
      <c r="G35" s="4"/>
      <c r="H35" s="4"/>
      <c r="J35" s="18"/>
    </row>
    <row r="36" spans="2:13" ht="16.5" customHeight="1" x14ac:dyDescent="0.2">
      <c r="B36" s="4"/>
      <c r="C36" s="4"/>
      <c r="D36" s="4"/>
      <c r="E36" s="4"/>
      <c r="F36" s="4"/>
      <c r="G36" s="4"/>
      <c r="H36" s="4"/>
      <c r="J36" s="17"/>
    </row>
    <row r="37" spans="2:13" ht="47" customHeight="1" x14ac:dyDescent="0.2">
      <c r="B37" s="4"/>
      <c r="C37" s="4"/>
      <c r="D37" s="4"/>
      <c r="E37" s="4"/>
      <c r="F37" s="4"/>
      <c r="G37" s="4"/>
      <c r="H37" s="4"/>
      <c r="J37" s="17"/>
    </row>
    <row r="38" spans="2:13" ht="27" customHeight="1" x14ac:dyDescent="0.2">
      <c r="B38" s="4"/>
      <c r="C38" s="4"/>
      <c r="D38" s="4"/>
      <c r="E38" s="4"/>
      <c r="F38" s="4"/>
      <c r="G38" s="4"/>
      <c r="H38" s="4"/>
      <c r="J38" s="17"/>
    </row>
    <row r="39" spans="2:13" ht="16.5" customHeight="1" x14ac:dyDescent="0.2">
      <c r="B39" s="4"/>
      <c r="C39" s="4"/>
      <c r="D39" s="4"/>
      <c r="E39" s="4"/>
      <c r="F39" s="4"/>
      <c r="G39" s="4"/>
      <c r="H39" s="4"/>
      <c r="J39" s="17"/>
    </row>
    <row r="40" spans="2:13" ht="16.5" customHeight="1" x14ac:dyDescent="0.2">
      <c r="B40" s="4"/>
      <c r="C40" s="4"/>
      <c r="D40" s="4"/>
      <c r="E40" s="4"/>
      <c r="F40" s="4"/>
      <c r="G40" s="4"/>
      <c r="H40" s="4"/>
      <c r="J40" s="17"/>
    </row>
    <row r="41" spans="2:13" ht="33" customHeight="1" x14ac:dyDescent="0.2">
      <c r="B41" s="4"/>
      <c r="D41" s="72" t="s">
        <v>35</v>
      </c>
      <c r="E41" s="72"/>
      <c r="F41" s="72"/>
      <c r="G41" s="72"/>
      <c r="H41" s="72"/>
      <c r="J41" s="17"/>
    </row>
    <row r="42" spans="2:13" ht="48" customHeight="1" x14ac:dyDescent="0.15">
      <c r="I42" s="8"/>
      <c r="J42" s="14"/>
    </row>
    <row r="43" spans="2:13" hidden="1" x14ac:dyDescent="0.15">
      <c r="I43" s="20"/>
      <c r="J43" s="14"/>
    </row>
    <row r="44" spans="2:13" hidden="1" x14ac:dyDescent="0.15">
      <c r="I44" s="20"/>
      <c r="J44" s="15"/>
      <c r="K44" s="13"/>
    </row>
    <row r="45" spans="2:13" hidden="1" x14ac:dyDescent="0.15">
      <c r="I45" s="20"/>
      <c r="J45" s="15"/>
      <c r="K45" s="13"/>
    </row>
    <row r="46" spans="2:13" hidden="1" x14ac:dyDescent="0.15">
      <c r="I46" s="20"/>
      <c r="J46" s="16"/>
      <c r="K46" s="13"/>
      <c r="L46" s="9"/>
      <c r="M46" s="9"/>
    </row>
    <row r="47" spans="2:13" hidden="1" x14ac:dyDescent="0.15">
      <c r="I47" s="20"/>
      <c r="K47" s="13"/>
    </row>
    <row r="48" spans="2:13" hidden="1" x14ac:dyDescent="0.15">
      <c r="I48" s="20"/>
      <c r="K48" s="13"/>
    </row>
    <row r="49" spans="9:13" hidden="1" x14ac:dyDescent="0.15">
      <c r="I49" s="20"/>
      <c r="J49" s="16"/>
      <c r="K49" s="13"/>
      <c r="L49" s="9"/>
      <c r="M49" s="9"/>
    </row>
    <row r="50" spans="9:13" hidden="1" x14ac:dyDescent="0.15">
      <c r="I50" s="20"/>
      <c r="K50" s="13"/>
    </row>
    <row r="51" spans="9:13" hidden="1" x14ac:dyDescent="0.15">
      <c r="I51" s="20"/>
      <c r="K51" s="13"/>
    </row>
    <row r="52" spans="9:13" hidden="1" x14ac:dyDescent="0.15">
      <c r="I52" s="20"/>
      <c r="J52" s="16"/>
      <c r="K52" s="13"/>
    </row>
    <row r="53" spans="9:13" hidden="1" x14ac:dyDescent="0.15">
      <c r="I53" s="20"/>
      <c r="K53" s="13"/>
    </row>
    <row r="54" spans="9:13" hidden="1" x14ac:dyDescent="0.15">
      <c r="I54" s="20"/>
      <c r="K54" s="13"/>
      <c r="M54" s="9"/>
    </row>
    <row r="55" spans="9:13" hidden="1" x14ac:dyDescent="0.15">
      <c r="I55" s="20"/>
      <c r="K55" s="13"/>
      <c r="M55" s="9"/>
    </row>
    <row r="56" spans="9:13" hidden="1" x14ac:dyDescent="0.15">
      <c r="I56" s="20"/>
    </row>
    <row r="57" spans="9:13" hidden="1" x14ac:dyDescent="0.15">
      <c r="I57" s="20"/>
    </row>
    <row r="58" spans="9:13" hidden="1" x14ac:dyDescent="0.15">
      <c r="I58" s="20"/>
      <c r="M58" s="9"/>
    </row>
    <row r="59" spans="9:13" hidden="1" x14ac:dyDescent="0.15">
      <c r="I59" s="20"/>
    </row>
    <row r="60" spans="9:13" hidden="1" x14ac:dyDescent="0.15">
      <c r="I60" s="20"/>
    </row>
    <row r="61" spans="9:13" hidden="1" x14ac:dyDescent="0.15">
      <c r="I61" s="20"/>
      <c r="M61" s="9"/>
    </row>
    <row r="62" spans="9:13" hidden="1" x14ac:dyDescent="0.15">
      <c r="I62" s="20"/>
    </row>
    <row r="63" spans="9:13" hidden="1" x14ac:dyDescent="0.15">
      <c r="I63" s="20"/>
    </row>
    <row r="64" spans="9:13" hidden="1" x14ac:dyDescent="0.15">
      <c r="I64" s="20"/>
    </row>
    <row r="65" spans="9:9" hidden="1" x14ac:dyDescent="0.15">
      <c r="I65" s="20"/>
    </row>
    <row r="66" spans="9:9" hidden="1" x14ac:dyDescent="0.15">
      <c r="I66" s="20"/>
    </row>
    <row r="67" spans="9:9" hidden="1" x14ac:dyDescent="0.15">
      <c r="I67" s="20"/>
    </row>
    <row r="68" spans="9:9" hidden="1" x14ac:dyDescent="0.15">
      <c r="I68" s="20"/>
    </row>
    <row r="69" spans="9:9" hidden="1" x14ac:dyDescent="0.15">
      <c r="I69" s="20"/>
    </row>
    <row r="70" spans="9:9" hidden="1" x14ac:dyDescent="0.15">
      <c r="I70" s="20"/>
    </row>
    <row r="71" spans="9:9" hidden="1" x14ac:dyDescent="0.15">
      <c r="I71" s="20"/>
    </row>
    <row r="72" spans="9:9" hidden="1" x14ac:dyDescent="0.15">
      <c r="I72" s="20"/>
    </row>
    <row r="73" spans="9:9" hidden="1" x14ac:dyDescent="0.15">
      <c r="I73" s="20"/>
    </row>
    <row r="74" spans="9:9" hidden="1" x14ac:dyDescent="0.15">
      <c r="I74" s="20"/>
    </row>
    <row r="75" spans="9:9" hidden="1" x14ac:dyDescent="0.15">
      <c r="I75" s="20"/>
    </row>
    <row r="76" spans="9:9" hidden="1" x14ac:dyDescent="0.15">
      <c r="I76" s="20"/>
    </row>
    <row r="77" spans="9:9" hidden="1" x14ac:dyDescent="0.15">
      <c r="I77" s="20"/>
    </row>
    <row r="78" spans="9:9" hidden="1" x14ac:dyDescent="0.15">
      <c r="I78" s="20"/>
    </row>
    <row r="79" spans="9:9" hidden="1" x14ac:dyDescent="0.15">
      <c r="I79" s="20"/>
    </row>
    <row r="80" spans="9:9" hidden="1" x14ac:dyDescent="0.15">
      <c r="I80" s="20"/>
    </row>
    <row r="81" spans="9:9" hidden="1" x14ac:dyDescent="0.15">
      <c r="I81" s="20"/>
    </row>
    <row r="82" spans="9:9" hidden="1" x14ac:dyDescent="0.15">
      <c r="I82" s="20"/>
    </row>
    <row r="83" spans="9:9" hidden="1" x14ac:dyDescent="0.15">
      <c r="I83" s="20"/>
    </row>
    <row r="84" spans="9:9" hidden="1" x14ac:dyDescent="0.15">
      <c r="I84" s="20"/>
    </row>
    <row r="85" spans="9:9" hidden="1" x14ac:dyDescent="0.15">
      <c r="I85" s="20"/>
    </row>
    <row r="86" spans="9:9" hidden="1" x14ac:dyDescent="0.15">
      <c r="I86" s="20"/>
    </row>
    <row r="87" spans="9:9" hidden="1" x14ac:dyDescent="0.15">
      <c r="I87" s="20"/>
    </row>
    <row r="88" spans="9:9" hidden="1" x14ac:dyDescent="0.15">
      <c r="I88" s="20"/>
    </row>
    <row r="89" spans="9:9" hidden="1" x14ac:dyDescent="0.15">
      <c r="I89" s="20"/>
    </row>
    <row r="90" spans="9:9" hidden="1" x14ac:dyDescent="0.15">
      <c r="I90" s="20"/>
    </row>
    <row r="91" spans="9:9" hidden="1" x14ac:dyDescent="0.15">
      <c r="I91" s="20"/>
    </row>
    <row r="92" spans="9:9" hidden="1" x14ac:dyDescent="0.15">
      <c r="I92" s="20"/>
    </row>
    <row r="93" spans="9:9" hidden="1" x14ac:dyDescent="0.15">
      <c r="I93" s="20"/>
    </row>
    <row r="94" spans="9:9" hidden="1" x14ac:dyDescent="0.15">
      <c r="I94" s="20"/>
    </row>
    <row r="95" spans="9:9" hidden="1" x14ac:dyDescent="0.15">
      <c r="I95" s="20"/>
    </row>
    <row r="96" spans="9:9" hidden="1" x14ac:dyDescent="0.15">
      <c r="I96" s="20"/>
    </row>
    <row r="97" spans="9:9" hidden="1" x14ac:dyDescent="0.15">
      <c r="I97" s="20"/>
    </row>
    <row r="98" spans="9:9" hidden="1" x14ac:dyDescent="0.15">
      <c r="I98" s="20"/>
    </row>
    <row r="99" spans="9:9" hidden="1" x14ac:dyDescent="0.15">
      <c r="I99" s="20"/>
    </row>
    <row r="100" spans="9:9" hidden="1" x14ac:dyDescent="0.15">
      <c r="I100" s="20"/>
    </row>
    <row r="101" spans="9:9" hidden="1" x14ac:dyDescent="0.15">
      <c r="I101" s="20"/>
    </row>
    <row r="102" spans="9:9" hidden="1" x14ac:dyDescent="0.15">
      <c r="I102" s="20"/>
    </row>
    <row r="103" spans="9:9" hidden="1" x14ac:dyDescent="0.15">
      <c r="I103" s="20"/>
    </row>
    <row r="104" spans="9:9" hidden="1" x14ac:dyDescent="0.15">
      <c r="I104" s="20"/>
    </row>
    <row r="105" spans="9:9" hidden="1" x14ac:dyDescent="0.15">
      <c r="I105" s="20"/>
    </row>
    <row r="106" spans="9:9" hidden="1" x14ac:dyDescent="0.15">
      <c r="I106" s="20"/>
    </row>
    <row r="107" spans="9:9" hidden="1" x14ac:dyDescent="0.15">
      <c r="I107" s="20"/>
    </row>
    <row r="108" spans="9:9" hidden="1" x14ac:dyDescent="0.15">
      <c r="I108" s="20"/>
    </row>
    <row r="109" spans="9:9" hidden="1" x14ac:dyDescent="0.15">
      <c r="I109" s="20"/>
    </row>
    <row r="110" spans="9:9" hidden="1" x14ac:dyDescent="0.15">
      <c r="I110" s="20"/>
    </row>
    <row r="111" spans="9:9" hidden="1" x14ac:dyDescent="0.15">
      <c r="I111" s="20"/>
    </row>
    <row r="112" spans="9:9" hidden="1" x14ac:dyDescent="0.15">
      <c r="I112" s="20"/>
    </row>
    <row r="113" spans="9:9" hidden="1" x14ac:dyDescent="0.15">
      <c r="I113" s="20"/>
    </row>
    <row r="114" spans="9:9" hidden="1" x14ac:dyDescent="0.15">
      <c r="I114" s="20"/>
    </row>
    <row r="115" spans="9:9" hidden="1" x14ac:dyDescent="0.15">
      <c r="I115" s="20"/>
    </row>
    <row r="116" spans="9:9" hidden="1" x14ac:dyDescent="0.15">
      <c r="I116" s="20"/>
    </row>
    <row r="117" spans="9:9" hidden="1" x14ac:dyDescent="0.15">
      <c r="I117" s="20"/>
    </row>
    <row r="118" spans="9:9" hidden="1" x14ac:dyDescent="0.15">
      <c r="I118" s="20"/>
    </row>
    <row r="119" spans="9:9" hidden="1" x14ac:dyDescent="0.15">
      <c r="I119" s="20"/>
    </row>
    <row r="120" spans="9:9" hidden="1" x14ac:dyDescent="0.15">
      <c r="I120" s="20"/>
    </row>
    <row r="121" spans="9:9" hidden="1" x14ac:dyDescent="0.15">
      <c r="I121" s="20"/>
    </row>
    <row r="122" spans="9:9" hidden="1" x14ac:dyDescent="0.15">
      <c r="I122" s="20"/>
    </row>
    <row r="123" spans="9:9" hidden="1" x14ac:dyDescent="0.15">
      <c r="I123" s="20"/>
    </row>
    <row r="124" spans="9:9" hidden="1" x14ac:dyDescent="0.15">
      <c r="I124" s="20"/>
    </row>
    <row r="125" spans="9:9" hidden="1" x14ac:dyDescent="0.15">
      <c r="I125" s="20"/>
    </row>
    <row r="126" spans="9:9" hidden="1" x14ac:dyDescent="0.15">
      <c r="I126" s="20"/>
    </row>
    <row r="127" spans="9:9" hidden="1" x14ac:dyDescent="0.15">
      <c r="I127" s="20"/>
    </row>
    <row r="128" spans="9:9" hidden="1" x14ac:dyDescent="0.15">
      <c r="I128" s="20"/>
    </row>
    <row r="129" spans="9:9" hidden="1" x14ac:dyDescent="0.15">
      <c r="I129" s="20"/>
    </row>
    <row r="130" spans="9:9" hidden="1" x14ac:dyDescent="0.15">
      <c r="I130" s="20"/>
    </row>
    <row r="131" spans="9:9" hidden="1" x14ac:dyDescent="0.15">
      <c r="I131" s="20"/>
    </row>
    <row r="132" spans="9:9" hidden="1" x14ac:dyDescent="0.15">
      <c r="I132" s="20"/>
    </row>
    <row r="133" spans="9:9" hidden="1" x14ac:dyDescent="0.15">
      <c r="I133" s="20"/>
    </row>
    <row r="134" spans="9:9" hidden="1" x14ac:dyDescent="0.15">
      <c r="I134" s="20"/>
    </row>
    <row r="135" spans="9:9" hidden="1" x14ac:dyDescent="0.15">
      <c r="I135" s="20"/>
    </row>
    <row r="136" spans="9:9" hidden="1" x14ac:dyDescent="0.15">
      <c r="I136" s="20"/>
    </row>
    <row r="137" spans="9:9" hidden="1" x14ac:dyDescent="0.15">
      <c r="I137" s="20"/>
    </row>
    <row r="138" spans="9:9" hidden="1" x14ac:dyDescent="0.15">
      <c r="I138" s="20"/>
    </row>
    <row r="139" spans="9:9" hidden="1" x14ac:dyDescent="0.15">
      <c r="I139" s="20"/>
    </row>
    <row r="140" spans="9:9" hidden="1" x14ac:dyDescent="0.15">
      <c r="I140" s="20"/>
    </row>
    <row r="141" spans="9:9" hidden="1" x14ac:dyDescent="0.15">
      <c r="I141" s="20"/>
    </row>
    <row r="142" spans="9:9" hidden="1" x14ac:dyDescent="0.15">
      <c r="I142" s="20"/>
    </row>
    <row r="143" spans="9:9" hidden="1" x14ac:dyDescent="0.15">
      <c r="I143" s="20"/>
    </row>
    <row r="144" spans="9:9" hidden="1" x14ac:dyDescent="0.15">
      <c r="I144" s="20"/>
    </row>
    <row r="145" spans="9:9" hidden="1" x14ac:dyDescent="0.15">
      <c r="I145" s="20"/>
    </row>
    <row r="146" spans="9:9" hidden="1" x14ac:dyDescent="0.15">
      <c r="I146" s="20"/>
    </row>
    <row r="147" spans="9:9" hidden="1" x14ac:dyDescent="0.15">
      <c r="I147" s="20"/>
    </row>
    <row r="148" spans="9:9" hidden="1" x14ac:dyDescent="0.15">
      <c r="I148" s="20"/>
    </row>
    <row r="149" spans="9:9" hidden="1" x14ac:dyDescent="0.15">
      <c r="I149" s="20"/>
    </row>
    <row r="150" spans="9:9" hidden="1" x14ac:dyDescent="0.15">
      <c r="I150" s="20"/>
    </row>
    <row r="151" spans="9:9" hidden="1" x14ac:dyDescent="0.15">
      <c r="I151" s="20"/>
    </row>
    <row r="152" spans="9:9" hidden="1" x14ac:dyDescent="0.15">
      <c r="I152" s="20"/>
    </row>
    <row r="153" spans="9:9" hidden="1" x14ac:dyDescent="0.15">
      <c r="I153" s="20"/>
    </row>
    <row r="154" spans="9:9" hidden="1" x14ac:dyDescent="0.15">
      <c r="I154" s="20"/>
    </row>
    <row r="155" spans="9:9" hidden="1" x14ac:dyDescent="0.15">
      <c r="I155" s="20"/>
    </row>
    <row r="156" spans="9:9" hidden="1" x14ac:dyDescent="0.15">
      <c r="I156" s="20"/>
    </row>
    <row r="157" spans="9:9" hidden="1" x14ac:dyDescent="0.15">
      <c r="I157" s="20"/>
    </row>
    <row r="158" spans="9:9" hidden="1" x14ac:dyDescent="0.15">
      <c r="I158" s="20"/>
    </row>
    <row r="159" spans="9:9" hidden="1" x14ac:dyDescent="0.15">
      <c r="I159" s="20"/>
    </row>
    <row r="160" spans="9:9" hidden="1" x14ac:dyDescent="0.15">
      <c r="I160" s="20"/>
    </row>
    <row r="161" spans="9:9" hidden="1" x14ac:dyDescent="0.15">
      <c r="I161" s="20"/>
    </row>
    <row r="162" spans="9:9" hidden="1" x14ac:dyDescent="0.15">
      <c r="I162" s="20"/>
    </row>
    <row r="163" spans="9:9" hidden="1" x14ac:dyDescent="0.15">
      <c r="I163" s="20"/>
    </row>
    <row r="164" spans="9:9" hidden="1" x14ac:dyDescent="0.15">
      <c r="I164" s="20"/>
    </row>
    <row r="165" spans="9:9" hidden="1" x14ac:dyDescent="0.15">
      <c r="I165" s="20"/>
    </row>
    <row r="166" spans="9:9" hidden="1" x14ac:dyDescent="0.15">
      <c r="I166" s="20"/>
    </row>
    <row r="167" spans="9:9" hidden="1" x14ac:dyDescent="0.15">
      <c r="I167" s="20"/>
    </row>
    <row r="168" spans="9:9" hidden="1" x14ac:dyDescent="0.15">
      <c r="I168" s="20"/>
    </row>
    <row r="169" spans="9:9" hidden="1" x14ac:dyDescent="0.15">
      <c r="I169" s="20"/>
    </row>
    <row r="170" spans="9:9" hidden="1" x14ac:dyDescent="0.15">
      <c r="I170" s="20"/>
    </row>
    <row r="171" spans="9:9" hidden="1" x14ac:dyDescent="0.15">
      <c r="I171" s="20"/>
    </row>
    <row r="172" spans="9:9" hidden="1" x14ac:dyDescent="0.15">
      <c r="I172" s="20"/>
    </row>
    <row r="173" spans="9:9" hidden="1" x14ac:dyDescent="0.15">
      <c r="I173" s="20"/>
    </row>
    <row r="174" spans="9:9" hidden="1" x14ac:dyDescent="0.15">
      <c r="I174" s="20"/>
    </row>
    <row r="175" spans="9:9" hidden="1" x14ac:dyDescent="0.15">
      <c r="I175" s="20"/>
    </row>
    <row r="176" spans="9:9" hidden="1" x14ac:dyDescent="0.15">
      <c r="I176" s="20"/>
    </row>
    <row r="177" spans="9:9" hidden="1" x14ac:dyDescent="0.15">
      <c r="I177" s="20"/>
    </row>
    <row r="178" spans="9:9" hidden="1" x14ac:dyDescent="0.15">
      <c r="I178" s="20"/>
    </row>
    <row r="179" spans="9:9" hidden="1" x14ac:dyDescent="0.15">
      <c r="I179" s="20"/>
    </row>
    <row r="180" spans="9:9" hidden="1" x14ac:dyDescent="0.15">
      <c r="I180" s="20"/>
    </row>
    <row r="181" spans="9:9" hidden="1" x14ac:dyDescent="0.15">
      <c r="I181" s="20"/>
    </row>
    <row r="182" spans="9:9" hidden="1" x14ac:dyDescent="0.15">
      <c r="I182" s="20"/>
    </row>
    <row r="183" spans="9:9" hidden="1" x14ac:dyDescent="0.15">
      <c r="I183" s="20"/>
    </row>
    <row r="184" spans="9:9" hidden="1" x14ac:dyDescent="0.15">
      <c r="I184" s="20"/>
    </row>
    <row r="185" spans="9:9" hidden="1" x14ac:dyDescent="0.15">
      <c r="I185" s="20"/>
    </row>
    <row r="186" spans="9:9" hidden="1" x14ac:dyDescent="0.15">
      <c r="I186" s="20"/>
    </row>
    <row r="187" spans="9:9" hidden="1" x14ac:dyDescent="0.15">
      <c r="I187" s="20"/>
    </row>
    <row r="188" spans="9:9" hidden="1" x14ac:dyDescent="0.15">
      <c r="I188" s="20"/>
    </row>
    <row r="189" spans="9:9" hidden="1" x14ac:dyDescent="0.15">
      <c r="I189" s="20"/>
    </row>
    <row r="190" spans="9:9" hidden="1" x14ac:dyDescent="0.15">
      <c r="I190" s="20"/>
    </row>
    <row r="191" spans="9:9" hidden="1" x14ac:dyDescent="0.15">
      <c r="I191" s="20"/>
    </row>
    <row r="192" spans="9:9" hidden="1" x14ac:dyDescent="0.15">
      <c r="I192" s="20"/>
    </row>
    <row r="193" spans="9:9" hidden="1" x14ac:dyDescent="0.15">
      <c r="I193" s="20"/>
    </row>
    <row r="194" spans="9:9" hidden="1" x14ac:dyDescent="0.15">
      <c r="I194" s="20"/>
    </row>
    <row r="195" spans="9:9" hidden="1" x14ac:dyDescent="0.15">
      <c r="I195" s="20"/>
    </row>
    <row r="196" spans="9:9" hidden="1" x14ac:dyDescent="0.15">
      <c r="I196" s="20"/>
    </row>
    <row r="197" spans="9:9" hidden="1" x14ac:dyDescent="0.15">
      <c r="I197" s="20"/>
    </row>
    <row r="198" spans="9:9" hidden="1" x14ac:dyDescent="0.15">
      <c r="I198" s="20"/>
    </row>
    <row r="199" spans="9:9" hidden="1" x14ac:dyDescent="0.15">
      <c r="I199" s="20"/>
    </row>
    <row r="200" spans="9:9" hidden="1" x14ac:dyDescent="0.15">
      <c r="I200" s="20"/>
    </row>
    <row r="201" spans="9:9" hidden="1" x14ac:dyDescent="0.15">
      <c r="I201" s="20"/>
    </row>
    <row r="202" spans="9:9" hidden="1" x14ac:dyDescent="0.15">
      <c r="I202" s="20"/>
    </row>
    <row r="203" spans="9:9" hidden="1" x14ac:dyDescent="0.15">
      <c r="I203" s="20"/>
    </row>
    <row r="204" spans="9:9" hidden="1" x14ac:dyDescent="0.15">
      <c r="I204" s="20"/>
    </row>
    <row r="205" spans="9:9" hidden="1" x14ac:dyDescent="0.15">
      <c r="I205" s="20"/>
    </row>
    <row r="206" spans="9:9" hidden="1" x14ac:dyDescent="0.15">
      <c r="I206" s="20"/>
    </row>
    <row r="207" spans="9:9" hidden="1" x14ac:dyDescent="0.15">
      <c r="I207" s="20"/>
    </row>
    <row r="208" spans="9:9" hidden="1" x14ac:dyDescent="0.15">
      <c r="I208" s="20"/>
    </row>
    <row r="209" spans="9:9" hidden="1" x14ac:dyDescent="0.15">
      <c r="I209" s="20"/>
    </row>
    <row r="210" spans="9:9" hidden="1" x14ac:dyDescent="0.15">
      <c r="I210" s="20"/>
    </row>
    <row r="211" spans="9:9" hidden="1" x14ac:dyDescent="0.15">
      <c r="I211" s="20"/>
    </row>
    <row r="212" spans="9:9" hidden="1" x14ac:dyDescent="0.15">
      <c r="I212" s="20"/>
    </row>
    <row r="213" spans="9:9" hidden="1" x14ac:dyDescent="0.15">
      <c r="I213" s="20"/>
    </row>
    <row r="214" spans="9:9" hidden="1" x14ac:dyDescent="0.15">
      <c r="I214" s="20"/>
    </row>
    <row r="215" spans="9:9" hidden="1" x14ac:dyDescent="0.15">
      <c r="I215" s="20"/>
    </row>
    <row r="216" spans="9:9" hidden="1" x14ac:dyDescent="0.15">
      <c r="I216" s="20"/>
    </row>
    <row r="217" spans="9:9" hidden="1" x14ac:dyDescent="0.15">
      <c r="I217" s="20"/>
    </row>
    <row r="218" spans="9:9" hidden="1" x14ac:dyDescent="0.15">
      <c r="I218" s="20"/>
    </row>
    <row r="219" spans="9:9" hidden="1" x14ac:dyDescent="0.15">
      <c r="I219" s="20"/>
    </row>
    <row r="220" spans="9:9" hidden="1" x14ac:dyDescent="0.15">
      <c r="I220" s="20"/>
    </row>
    <row r="221" spans="9:9" hidden="1" x14ac:dyDescent="0.15">
      <c r="I221" s="20"/>
    </row>
    <row r="222" spans="9:9" hidden="1" x14ac:dyDescent="0.15">
      <c r="I222" s="20"/>
    </row>
    <row r="223" spans="9:9" hidden="1" x14ac:dyDescent="0.15">
      <c r="I223" s="20"/>
    </row>
    <row r="224" spans="9:9" hidden="1" x14ac:dyDescent="0.15">
      <c r="I224" s="20"/>
    </row>
    <row r="225" spans="9:9" hidden="1" x14ac:dyDescent="0.15">
      <c r="I225" s="20"/>
    </row>
    <row r="226" spans="9:9" hidden="1" x14ac:dyDescent="0.15">
      <c r="I226" s="20"/>
    </row>
    <row r="227" spans="9:9" hidden="1" x14ac:dyDescent="0.15">
      <c r="I227" s="20"/>
    </row>
    <row r="228" spans="9:9" hidden="1" x14ac:dyDescent="0.15">
      <c r="I228" s="20"/>
    </row>
    <row r="229" spans="9:9" hidden="1" x14ac:dyDescent="0.15">
      <c r="I229" s="20"/>
    </row>
    <row r="230" spans="9:9" hidden="1" x14ac:dyDescent="0.15">
      <c r="I230" s="20"/>
    </row>
    <row r="231" spans="9:9" hidden="1" x14ac:dyDescent="0.15">
      <c r="I231" s="20"/>
    </row>
    <row r="232" spans="9:9" hidden="1" x14ac:dyDescent="0.15">
      <c r="I232" s="20"/>
    </row>
    <row r="233" spans="9:9" hidden="1" x14ac:dyDescent="0.15">
      <c r="I233" s="20"/>
    </row>
    <row r="234" spans="9:9" hidden="1" x14ac:dyDescent="0.15">
      <c r="I234" s="20"/>
    </row>
    <row r="235" spans="9:9" hidden="1" x14ac:dyDescent="0.15">
      <c r="I235" s="20"/>
    </row>
    <row r="236" spans="9:9" hidden="1" x14ac:dyDescent="0.15">
      <c r="I236" s="20"/>
    </row>
    <row r="237" spans="9:9" hidden="1" x14ac:dyDescent="0.15">
      <c r="I237" s="20"/>
    </row>
    <row r="238" spans="9:9" hidden="1" x14ac:dyDescent="0.15">
      <c r="I238" s="20"/>
    </row>
    <row r="239" spans="9:9" hidden="1" x14ac:dyDescent="0.15">
      <c r="I239" s="20"/>
    </row>
    <row r="240" spans="9:9" hidden="1" x14ac:dyDescent="0.15">
      <c r="I240" s="20"/>
    </row>
    <row r="241" spans="9:9" hidden="1" x14ac:dyDescent="0.15">
      <c r="I241" s="20"/>
    </row>
    <row r="242" spans="9:9" hidden="1" x14ac:dyDescent="0.15">
      <c r="I242" s="20"/>
    </row>
    <row r="243" spans="9:9" hidden="1" x14ac:dyDescent="0.15">
      <c r="I243" s="20"/>
    </row>
    <row r="244" spans="9:9" hidden="1" x14ac:dyDescent="0.15">
      <c r="I244" s="20"/>
    </row>
    <row r="245" spans="9:9" hidden="1" x14ac:dyDescent="0.15">
      <c r="I245" s="20"/>
    </row>
    <row r="246" spans="9:9" hidden="1" x14ac:dyDescent="0.15">
      <c r="I246" s="20"/>
    </row>
    <row r="247" spans="9:9" hidden="1" x14ac:dyDescent="0.15">
      <c r="I247" s="20"/>
    </row>
    <row r="248" spans="9:9" hidden="1" x14ac:dyDescent="0.15">
      <c r="I248" s="20"/>
    </row>
    <row r="249" spans="9:9" hidden="1" x14ac:dyDescent="0.15">
      <c r="I249" s="20"/>
    </row>
    <row r="250" spans="9:9" hidden="1" x14ac:dyDescent="0.15">
      <c r="I250" s="20"/>
    </row>
    <row r="251" spans="9:9" hidden="1" x14ac:dyDescent="0.15">
      <c r="I251" s="20"/>
    </row>
    <row r="252" spans="9:9" hidden="1" x14ac:dyDescent="0.15">
      <c r="I252" s="20"/>
    </row>
    <row r="253" spans="9:9" hidden="1" x14ac:dyDescent="0.15">
      <c r="I253" s="20"/>
    </row>
    <row r="254" spans="9:9" hidden="1" x14ac:dyDescent="0.15">
      <c r="I254" s="20"/>
    </row>
    <row r="255" spans="9:9" hidden="1" x14ac:dyDescent="0.15">
      <c r="I255" s="20"/>
    </row>
    <row r="256" spans="9:9" hidden="1" x14ac:dyDescent="0.15">
      <c r="I256" s="20"/>
    </row>
    <row r="257" spans="9:9" hidden="1" x14ac:dyDescent="0.15">
      <c r="I257" s="20"/>
    </row>
    <row r="258" spans="9:9" hidden="1" x14ac:dyDescent="0.15">
      <c r="I258" s="20"/>
    </row>
    <row r="259" spans="9:9" hidden="1" x14ac:dyDescent="0.15">
      <c r="I259" s="20"/>
    </row>
    <row r="260" spans="9:9" hidden="1" x14ac:dyDescent="0.15">
      <c r="I260" s="20"/>
    </row>
    <row r="261" spans="9:9" hidden="1" x14ac:dyDescent="0.15">
      <c r="I261" s="20"/>
    </row>
    <row r="262" spans="9:9" hidden="1" x14ac:dyDescent="0.15">
      <c r="I262" s="20"/>
    </row>
    <row r="263" spans="9:9" hidden="1" x14ac:dyDescent="0.15">
      <c r="I263" s="20"/>
    </row>
    <row r="264" spans="9:9" hidden="1" x14ac:dyDescent="0.15">
      <c r="I264" s="20"/>
    </row>
    <row r="265" spans="9:9" hidden="1" x14ac:dyDescent="0.15">
      <c r="I265" s="20"/>
    </row>
    <row r="266" spans="9:9" hidden="1" x14ac:dyDescent="0.15">
      <c r="I266" s="20"/>
    </row>
    <row r="267" spans="9:9" hidden="1" x14ac:dyDescent="0.15">
      <c r="I267" s="20"/>
    </row>
    <row r="268" spans="9:9" hidden="1" x14ac:dyDescent="0.15">
      <c r="I268" s="20"/>
    </row>
    <row r="269" spans="9:9" hidden="1" x14ac:dyDescent="0.15">
      <c r="I269" s="20"/>
    </row>
    <row r="270" spans="9:9" hidden="1" x14ac:dyDescent="0.15">
      <c r="I270" s="20"/>
    </row>
    <row r="271" spans="9:9" hidden="1" x14ac:dyDescent="0.15">
      <c r="I271" s="20"/>
    </row>
    <row r="272" spans="9:9" hidden="1" x14ac:dyDescent="0.15">
      <c r="I272" s="20"/>
    </row>
    <row r="273" spans="9:9" hidden="1" x14ac:dyDescent="0.15">
      <c r="I273" s="20"/>
    </row>
    <row r="274" spans="9:9" hidden="1" x14ac:dyDescent="0.15">
      <c r="I274" s="20"/>
    </row>
    <row r="275" spans="9:9" hidden="1" x14ac:dyDescent="0.15">
      <c r="I275" s="20"/>
    </row>
    <row r="276" spans="9:9" hidden="1" x14ac:dyDescent="0.15">
      <c r="I276" s="20"/>
    </row>
    <row r="277" spans="9:9" hidden="1" x14ac:dyDescent="0.15">
      <c r="I277" s="20"/>
    </row>
    <row r="278" spans="9:9" hidden="1" x14ac:dyDescent="0.15">
      <c r="I278" s="20"/>
    </row>
    <row r="279" spans="9:9" hidden="1" x14ac:dyDescent="0.15">
      <c r="I279" s="20"/>
    </row>
    <row r="280" spans="9:9" hidden="1" x14ac:dyDescent="0.15">
      <c r="I280" s="20"/>
    </row>
    <row r="281" spans="9:9" hidden="1" x14ac:dyDescent="0.15">
      <c r="I281" s="20"/>
    </row>
    <row r="282" spans="9:9" hidden="1" x14ac:dyDescent="0.15">
      <c r="I282" s="20"/>
    </row>
    <row r="283" spans="9:9" hidden="1" x14ac:dyDescent="0.15">
      <c r="I283" s="20"/>
    </row>
    <row r="284" spans="9:9" hidden="1" x14ac:dyDescent="0.15">
      <c r="I284" s="20"/>
    </row>
    <row r="285" spans="9:9" hidden="1" x14ac:dyDescent="0.15">
      <c r="I285" s="20"/>
    </row>
    <row r="286" spans="9:9" hidden="1" x14ac:dyDescent="0.15">
      <c r="I286" s="20"/>
    </row>
    <row r="287" spans="9:9" hidden="1" x14ac:dyDescent="0.15">
      <c r="I287" s="20"/>
    </row>
    <row r="288" spans="9:9" hidden="1" x14ac:dyDescent="0.15">
      <c r="I288" s="20"/>
    </row>
    <row r="289" spans="9:9" hidden="1" x14ac:dyDescent="0.15">
      <c r="I289" s="20"/>
    </row>
    <row r="290" spans="9:9" hidden="1" x14ac:dyDescent="0.15">
      <c r="I290" s="20"/>
    </row>
    <row r="291" spans="9:9" hidden="1" x14ac:dyDescent="0.15">
      <c r="I291" s="20"/>
    </row>
    <row r="292" spans="9:9" hidden="1" x14ac:dyDescent="0.15">
      <c r="I292" s="20"/>
    </row>
    <row r="293" spans="9:9" hidden="1" x14ac:dyDescent="0.15">
      <c r="I293" s="20"/>
    </row>
    <row r="294" spans="9:9" hidden="1" x14ac:dyDescent="0.15">
      <c r="I294" s="20"/>
    </row>
    <row r="295" spans="9:9" hidden="1" x14ac:dyDescent="0.15">
      <c r="I295" s="20"/>
    </row>
    <row r="296" spans="9:9" hidden="1" x14ac:dyDescent="0.15">
      <c r="I296" s="20"/>
    </row>
    <row r="297" spans="9:9" hidden="1" x14ac:dyDescent="0.15">
      <c r="I297" s="20"/>
    </row>
    <row r="298" spans="9:9" hidden="1" x14ac:dyDescent="0.15">
      <c r="I298" s="20"/>
    </row>
    <row r="299" spans="9:9" hidden="1" x14ac:dyDescent="0.15">
      <c r="I299" s="20"/>
    </row>
    <row r="300" spans="9:9" hidden="1" x14ac:dyDescent="0.15">
      <c r="I300" s="20"/>
    </row>
    <row r="301" spans="9:9" hidden="1" x14ac:dyDescent="0.15">
      <c r="I301" s="20"/>
    </row>
    <row r="302" spans="9:9" hidden="1" x14ac:dyDescent="0.15">
      <c r="I302" s="20"/>
    </row>
    <row r="303" spans="9:9" hidden="1" x14ac:dyDescent="0.15">
      <c r="I303" s="20"/>
    </row>
    <row r="304" spans="9:9" hidden="1" x14ac:dyDescent="0.15">
      <c r="I304" s="20"/>
    </row>
    <row r="305" spans="9:9" hidden="1" x14ac:dyDescent="0.15">
      <c r="I305" s="20"/>
    </row>
    <row r="306" spans="9:9" hidden="1" x14ac:dyDescent="0.15">
      <c r="I306" s="20"/>
    </row>
    <row r="307" spans="9:9" hidden="1" x14ac:dyDescent="0.15">
      <c r="I307" s="20"/>
    </row>
    <row r="308" spans="9:9" hidden="1" x14ac:dyDescent="0.15">
      <c r="I308" s="20"/>
    </row>
    <row r="309" spans="9:9" hidden="1" x14ac:dyDescent="0.15">
      <c r="I309" s="20"/>
    </row>
    <row r="310" spans="9:9" hidden="1" x14ac:dyDescent="0.15">
      <c r="I310" s="20"/>
    </row>
    <row r="311" spans="9:9" hidden="1" x14ac:dyDescent="0.15">
      <c r="I311" s="20"/>
    </row>
    <row r="312" spans="9:9" hidden="1" x14ac:dyDescent="0.15">
      <c r="I312" s="20"/>
    </row>
    <row r="313" spans="9:9" hidden="1" x14ac:dyDescent="0.15">
      <c r="I313" s="20"/>
    </row>
    <row r="314" spans="9:9" hidden="1" x14ac:dyDescent="0.15">
      <c r="I314" s="20"/>
    </row>
    <row r="315" spans="9:9" hidden="1" x14ac:dyDescent="0.15">
      <c r="I315" s="20"/>
    </row>
    <row r="316" spans="9:9" hidden="1" x14ac:dyDescent="0.15">
      <c r="I316" s="20"/>
    </row>
    <row r="317" spans="9:9" hidden="1" x14ac:dyDescent="0.15">
      <c r="I317" s="20"/>
    </row>
    <row r="318" spans="9:9" hidden="1" x14ac:dyDescent="0.15">
      <c r="I318" s="20"/>
    </row>
    <row r="319" spans="9:9" hidden="1" x14ac:dyDescent="0.15">
      <c r="I319" s="20"/>
    </row>
    <row r="320" spans="9:9" hidden="1" x14ac:dyDescent="0.15">
      <c r="I320" s="20"/>
    </row>
    <row r="321" spans="9:9" hidden="1" x14ac:dyDescent="0.15">
      <c r="I321" s="20"/>
    </row>
    <row r="322" spans="9:9" hidden="1" x14ac:dyDescent="0.15">
      <c r="I322" s="20"/>
    </row>
    <row r="323" spans="9:9" hidden="1" x14ac:dyDescent="0.15">
      <c r="I323" s="20"/>
    </row>
    <row r="324" spans="9:9" hidden="1" x14ac:dyDescent="0.15">
      <c r="I324" s="20"/>
    </row>
    <row r="325" spans="9:9" hidden="1" x14ac:dyDescent="0.15">
      <c r="I325" s="20"/>
    </row>
    <row r="326" spans="9:9" hidden="1" x14ac:dyDescent="0.15">
      <c r="I326" s="20"/>
    </row>
    <row r="327" spans="9:9" hidden="1" x14ac:dyDescent="0.15">
      <c r="I327" s="20"/>
    </row>
    <row r="328" spans="9:9" hidden="1" x14ac:dyDescent="0.15">
      <c r="I328" s="20"/>
    </row>
    <row r="329" spans="9:9" hidden="1" x14ac:dyDescent="0.15">
      <c r="I329" s="20"/>
    </row>
    <row r="330" spans="9:9" hidden="1" x14ac:dyDescent="0.15">
      <c r="I330" s="20"/>
    </row>
    <row r="331" spans="9:9" hidden="1" x14ac:dyDescent="0.15">
      <c r="I331" s="20"/>
    </row>
    <row r="332" spans="9:9" hidden="1" x14ac:dyDescent="0.15">
      <c r="I332" s="20"/>
    </row>
    <row r="333" spans="9:9" hidden="1" x14ac:dyDescent="0.15">
      <c r="I333" s="20"/>
    </row>
    <row r="334" spans="9:9" hidden="1" x14ac:dyDescent="0.15">
      <c r="I334" s="20"/>
    </row>
    <row r="335" spans="9:9" hidden="1" x14ac:dyDescent="0.15">
      <c r="I335" s="20"/>
    </row>
    <row r="336" spans="9:9" hidden="1" x14ac:dyDescent="0.15">
      <c r="I336" s="20"/>
    </row>
    <row r="337" spans="9:9" hidden="1" x14ac:dyDescent="0.15">
      <c r="I337" s="20"/>
    </row>
    <row r="338" spans="9:9" hidden="1" x14ac:dyDescent="0.15">
      <c r="I338" s="20"/>
    </row>
    <row r="339" spans="9:9" hidden="1" x14ac:dyDescent="0.15">
      <c r="I339" s="20"/>
    </row>
    <row r="340" spans="9:9" hidden="1" x14ac:dyDescent="0.15">
      <c r="I340" s="20"/>
    </row>
    <row r="341" spans="9:9" hidden="1" x14ac:dyDescent="0.15">
      <c r="I341" s="20"/>
    </row>
    <row r="342" spans="9:9" hidden="1" x14ac:dyDescent="0.15">
      <c r="I342" s="20"/>
    </row>
    <row r="343" spans="9:9" hidden="1" x14ac:dyDescent="0.15">
      <c r="I343" s="20"/>
    </row>
    <row r="344" spans="9:9" hidden="1" x14ac:dyDescent="0.15">
      <c r="I344" s="20"/>
    </row>
    <row r="345" spans="9:9" hidden="1" x14ac:dyDescent="0.15">
      <c r="I345" s="20"/>
    </row>
    <row r="346" spans="9:9" hidden="1" x14ac:dyDescent="0.15">
      <c r="I346" s="20"/>
    </row>
    <row r="347" spans="9:9" hidden="1" x14ac:dyDescent="0.15">
      <c r="I347" s="20"/>
    </row>
    <row r="348" spans="9:9" hidden="1" x14ac:dyDescent="0.15">
      <c r="I348" s="20"/>
    </row>
    <row r="349" spans="9:9" hidden="1" x14ac:dyDescent="0.15">
      <c r="I349" s="20"/>
    </row>
    <row r="350" spans="9:9" hidden="1" x14ac:dyDescent="0.15">
      <c r="I350" s="20"/>
    </row>
    <row r="351" spans="9:9" hidden="1" x14ac:dyDescent="0.15">
      <c r="I351" s="20"/>
    </row>
    <row r="352" spans="9:9" hidden="1" x14ac:dyDescent="0.15">
      <c r="I352" s="20"/>
    </row>
    <row r="353" spans="9:9" hidden="1" x14ac:dyDescent="0.15">
      <c r="I353" s="20"/>
    </row>
    <row r="354" spans="9:9" hidden="1" x14ac:dyDescent="0.15">
      <c r="I354" s="20"/>
    </row>
    <row r="355" spans="9:9" hidden="1" x14ac:dyDescent="0.15">
      <c r="I355" s="20"/>
    </row>
    <row r="356" spans="9:9" hidden="1" x14ac:dyDescent="0.15">
      <c r="I356" s="20"/>
    </row>
    <row r="357" spans="9:9" hidden="1" x14ac:dyDescent="0.15">
      <c r="I357" s="20"/>
    </row>
    <row r="358" spans="9:9" hidden="1" x14ac:dyDescent="0.15">
      <c r="I358" s="20"/>
    </row>
    <row r="359" spans="9:9" hidden="1" x14ac:dyDescent="0.15">
      <c r="I359" s="20"/>
    </row>
    <row r="360" spans="9:9" hidden="1" x14ac:dyDescent="0.15">
      <c r="I360" s="20"/>
    </row>
    <row r="361" spans="9:9" hidden="1" x14ac:dyDescent="0.15">
      <c r="I361" s="20"/>
    </row>
    <row r="362" spans="9:9" hidden="1" x14ac:dyDescent="0.15">
      <c r="I362" s="20"/>
    </row>
    <row r="363" spans="9:9" hidden="1" x14ac:dyDescent="0.15">
      <c r="I363" s="20"/>
    </row>
    <row r="364" spans="9:9" hidden="1" x14ac:dyDescent="0.15">
      <c r="I364" s="20"/>
    </row>
    <row r="365" spans="9:9" hidden="1" x14ac:dyDescent="0.15">
      <c r="I365" s="20"/>
    </row>
    <row r="366" spans="9:9" hidden="1" x14ac:dyDescent="0.15">
      <c r="I366" s="20"/>
    </row>
    <row r="367" spans="9:9" hidden="1" x14ac:dyDescent="0.15">
      <c r="I367" s="20"/>
    </row>
    <row r="368" spans="9:9" hidden="1" x14ac:dyDescent="0.15">
      <c r="I368" s="20"/>
    </row>
    <row r="369" spans="9:9" hidden="1" x14ac:dyDescent="0.15">
      <c r="I369" s="20"/>
    </row>
    <row r="370" spans="9:9" hidden="1" x14ac:dyDescent="0.15">
      <c r="I370" s="20"/>
    </row>
    <row r="371" spans="9:9" hidden="1" x14ac:dyDescent="0.15">
      <c r="I371" s="20"/>
    </row>
    <row r="372" spans="9:9" hidden="1" x14ac:dyDescent="0.15">
      <c r="I372" s="20"/>
    </row>
    <row r="373" spans="9:9" hidden="1" x14ac:dyDescent="0.15">
      <c r="I373" s="20"/>
    </row>
    <row r="374" spans="9:9" hidden="1" x14ac:dyDescent="0.15">
      <c r="I374" s="20"/>
    </row>
    <row r="375" spans="9:9" hidden="1" x14ac:dyDescent="0.15">
      <c r="I375" s="20"/>
    </row>
    <row r="376" spans="9:9" hidden="1" x14ac:dyDescent="0.15">
      <c r="I376" s="20"/>
    </row>
    <row r="377" spans="9:9" hidden="1" x14ac:dyDescent="0.15">
      <c r="I377" s="20"/>
    </row>
    <row r="378" spans="9:9" hidden="1" x14ac:dyDescent="0.15">
      <c r="I378" s="20"/>
    </row>
    <row r="379" spans="9:9" hidden="1" x14ac:dyDescent="0.15">
      <c r="I379" s="20"/>
    </row>
    <row r="380" spans="9:9" hidden="1" x14ac:dyDescent="0.15">
      <c r="I380" s="20"/>
    </row>
    <row r="381" spans="9:9" hidden="1" x14ac:dyDescent="0.15">
      <c r="I381" s="20"/>
    </row>
    <row r="382" spans="9:9" hidden="1" x14ac:dyDescent="0.15">
      <c r="I382" s="20"/>
    </row>
    <row r="383" spans="9:9" hidden="1" x14ac:dyDescent="0.15">
      <c r="I383" s="20"/>
    </row>
    <row r="384" spans="9:9" hidden="1" x14ac:dyDescent="0.15">
      <c r="I384" s="20"/>
    </row>
    <row r="385" spans="9:9" hidden="1" x14ac:dyDescent="0.15">
      <c r="I385" s="20"/>
    </row>
    <row r="386" spans="9:9" hidden="1" x14ac:dyDescent="0.15">
      <c r="I386" s="20"/>
    </row>
    <row r="387" spans="9:9" hidden="1" x14ac:dyDescent="0.15">
      <c r="I387" s="20"/>
    </row>
    <row r="388" spans="9:9" hidden="1" x14ac:dyDescent="0.15">
      <c r="I388" s="20"/>
    </row>
    <row r="389" spans="9:9" hidden="1" x14ac:dyDescent="0.15">
      <c r="I389" s="20"/>
    </row>
    <row r="390" spans="9:9" hidden="1" x14ac:dyDescent="0.15">
      <c r="I390" s="20"/>
    </row>
    <row r="391" spans="9:9" hidden="1" x14ac:dyDescent="0.15">
      <c r="I391" s="20"/>
    </row>
    <row r="392" spans="9:9" hidden="1" x14ac:dyDescent="0.15">
      <c r="I392" s="20"/>
    </row>
    <row r="393" spans="9:9" hidden="1" x14ac:dyDescent="0.15">
      <c r="I393" s="20"/>
    </row>
    <row r="394" spans="9:9" hidden="1" x14ac:dyDescent="0.15">
      <c r="I394" s="20"/>
    </row>
    <row r="395" spans="9:9" hidden="1" x14ac:dyDescent="0.15">
      <c r="I395" s="20"/>
    </row>
    <row r="396" spans="9:9" hidden="1" x14ac:dyDescent="0.15">
      <c r="I396" s="20"/>
    </row>
    <row r="397" spans="9:9" hidden="1" x14ac:dyDescent="0.15">
      <c r="I397" s="20"/>
    </row>
    <row r="398" spans="9:9" hidden="1" x14ac:dyDescent="0.15">
      <c r="I398" s="20"/>
    </row>
    <row r="399" spans="9:9" hidden="1" x14ac:dyDescent="0.15">
      <c r="I399" s="20"/>
    </row>
    <row r="400" spans="9:9" hidden="1" x14ac:dyDescent="0.15">
      <c r="I400" s="20"/>
    </row>
    <row r="401" spans="9:9" hidden="1" x14ac:dyDescent="0.15">
      <c r="I401" s="20"/>
    </row>
    <row r="402" spans="9:9" hidden="1" x14ac:dyDescent="0.15">
      <c r="I402" s="20"/>
    </row>
    <row r="403" spans="9:9" hidden="1" x14ac:dyDescent="0.15">
      <c r="I403" s="20"/>
    </row>
    <row r="404" spans="9:9" hidden="1" x14ac:dyDescent="0.15">
      <c r="I404" s="20"/>
    </row>
    <row r="405" spans="9:9" hidden="1" x14ac:dyDescent="0.15">
      <c r="I405" s="20"/>
    </row>
    <row r="406" spans="9:9" hidden="1" x14ac:dyDescent="0.15">
      <c r="I406" s="20"/>
    </row>
    <row r="407" spans="9:9" hidden="1" x14ac:dyDescent="0.15">
      <c r="I407" s="20"/>
    </row>
    <row r="408" spans="9:9" hidden="1" x14ac:dyDescent="0.15">
      <c r="I408" s="20"/>
    </row>
    <row r="409" spans="9:9" hidden="1" x14ac:dyDescent="0.15">
      <c r="I409" s="20"/>
    </row>
    <row r="410" spans="9:9" hidden="1" x14ac:dyDescent="0.15">
      <c r="I410" s="20"/>
    </row>
    <row r="411" spans="9:9" hidden="1" x14ac:dyDescent="0.15">
      <c r="I411" s="20"/>
    </row>
    <row r="412" spans="9:9" hidden="1" x14ac:dyDescent="0.15">
      <c r="I412" s="20"/>
    </row>
    <row r="413" spans="9:9" hidden="1" x14ac:dyDescent="0.15">
      <c r="I413" s="20"/>
    </row>
    <row r="414" spans="9:9" hidden="1" x14ac:dyDescent="0.15">
      <c r="I414" s="20"/>
    </row>
    <row r="415" spans="9:9" hidden="1" x14ac:dyDescent="0.15">
      <c r="I415" s="20"/>
    </row>
    <row r="416" spans="9:9" hidden="1" x14ac:dyDescent="0.15">
      <c r="I416" s="20"/>
    </row>
    <row r="417" spans="9:9" hidden="1" x14ac:dyDescent="0.15">
      <c r="I417" s="20"/>
    </row>
    <row r="418" spans="9:9" hidden="1" x14ac:dyDescent="0.15">
      <c r="I418" s="20"/>
    </row>
    <row r="419" spans="9:9" hidden="1" x14ac:dyDescent="0.15">
      <c r="I419" s="20"/>
    </row>
    <row r="420" spans="9:9" hidden="1" x14ac:dyDescent="0.15">
      <c r="I420" s="20"/>
    </row>
    <row r="421" spans="9:9" hidden="1" x14ac:dyDescent="0.15">
      <c r="I421" s="20"/>
    </row>
    <row r="422" spans="9:9" hidden="1" x14ac:dyDescent="0.15">
      <c r="I422" s="20"/>
    </row>
    <row r="423" spans="9:9" hidden="1" x14ac:dyDescent="0.15">
      <c r="I423" s="20"/>
    </row>
    <row r="424" spans="9:9" hidden="1" x14ac:dyDescent="0.15">
      <c r="I424" s="20"/>
    </row>
    <row r="425" spans="9:9" hidden="1" x14ac:dyDescent="0.15">
      <c r="I425" s="20"/>
    </row>
    <row r="426" spans="9:9" hidden="1" x14ac:dyDescent="0.15">
      <c r="I426" s="20"/>
    </row>
    <row r="427" spans="9:9" hidden="1" x14ac:dyDescent="0.15">
      <c r="I427" s="20"/>
    </row>
    <row r="428" spans="9:9" hidden="1" x14ac:dyDescent="0.15">
      <c r="I428" s="20"/>
    </row>
    <row r="429" spans="9:9" hidden="1" x14ac:dyDescent="0.15">
      <c r="I429" s="20"/>
    </row>
    <row r="430" spans="9:9" hidden="1" x14ac:dyDescent="0.15">
      <c r="I430" s="20"/>
    </row>
    <row r="431" spans="9:9" hidden="1" x14ac:dyDescent="0.15">
      <c r="I431" s="20"/>
    </row>
    <row r="432" spans="9:9" hidden="1" x14ac:dyDescent="0.15">
      <c r="I432" s="20"/>
    </row>
    <row r="433" spans="9:9" hidden="1" x14ac:dyDescent="0.15">
      <c r="I433" s="20"/>
    </row>
    <row r="434" spans="9:9" hidden="1" x14ac:dyDescent="0.15">
      <c r="I434" s="20"/>
    </row>
    <row r="435" spans="9:9" hidden="1" x14ac:dyDescent="0.15">
      <c r="I435" s="20"/>
    </row>
    <row r="436" spans="9:9" hidden="1" x14ac:dyDescent="0.15">
      <c r="I436" s="20"/>
    </row>
    <row r="437" spans="9:9" hidden="1" x14ac:dyDescent="0.15">
      <c r="I437" s="20"/>
    </row>
    <row r="438" spans="9:9" hidden="1" x14ac:dyDescent="0.15">
      <c r="I438" s="20"/>
    </row>
    <row r="439" spans="9:9" hidden="1" x14ac:dyDescent="0.15">
      <c r="I439" s="20"/>
    </row>
    <row r="440" spans="9:9" hidden="1" x14ac:dyDescent="0.15">
      <c r="I440" s="20"/>
    </row>
    <row r="441" spans="9:9" hidden="1" x14ac:dyDescent="0.15">
      <c r="I441" s="20"/>
    </row>
    <row r="442" spans="9:9" hidden="1" x14ac:dyDescent="0.15">
      <c r="I442" s="20"/>
    </row>
    <row r="443" spans="9:9" hidden="1" x14ac:dyDescent="0.15">
      <c r="I443" s="20"/>
    </row>
    <row r="444" spans="9:9" hidden="1" x14ac:dyDescent="0.15">
      <c r="I444" s="20"/>
    </row>
    <row r="445" spans="9:9" hidden="1" x14ac:dyDescent="0.15">
      <c r="I445" s="20"/>
    </row>
    <row r="446" spans="9:9" hidden="1" x14ac:dyDescent="0.15">
      <c r="I446" s="20"/>
    </row>
    <row r="447" spans="9:9" hidden="1" x14ac:dyDescent="0.15">
      <c r="I447" s="20"/>
    </row>
    <row r="448" spans="9:9" hidden="1" x14ac:dyDescent="0.15">
      <c r="I448" s="20"/>
    </row>
    <row r="449" spans="9:9" hidden="1" x14ac:dyDescent="0.15">
      <c r="I449" s="20"/>
    </row>
    <row r="450" spans="9:9" hidden="1" x14ac:dyDescent="0.15">
      <c r="I450" s="20"/>
    </row>
    <row r="451" spans="9:9" hidden="1" x14ac:dyDescent="0.15">
      <c r="I451" s="20"/>
    </row>
    <row r="452" spans="9:9" hidden="1" x14ac:dyDescent="0.15">
      <c r="I452" s="20"/>
    </row>
    <row r="453" spans="9:9" hidden="1" x14ac:dyDescent="0.15">
      <c r="I453" s="20"/>
    </row>
    <row r="454" spans="9:9" hidden="1" x14ac:dyDescent="0.15">
      <c r="I454" s="20"/>
    </row>
    <row r="455" spans="9:9" hidden="1" x14ac:dyDescent="0.15">
      <c r="I455" s="20"/>
    </row>
    <row r="456" spans="9:9" hidden="1" x14ac:dyDescent="0.15">
      <c r="I456" s="20"/>
    </row>
    <row r="457" spans="9:9" hidden="1" x14ac:dyDescent="0.15">
      <c r="I457" s="20"/>
    </row>
    <row r="458" spans="9:9" hidden="1" x14ac:dyDescent="0.15">
      <c r="I458" s="20"/>
    </row>
    <row r="459" spans="9:9" hidden="1" x14ac:dyDescent="0.15">
      <c r="I459" s="20"/>
    </row>
    <row r="460" spans="9:9" hidden="1" x14ac:dyDescent="0.15">
      <c r="I460" s="20"/>
    </row>
    <row r="461" spans="9:9" hidden="1" x14ac:dyDescent="0.15">
      <c r="I461" s="20"/>
    </row>
    <row r="462" spans="9:9" hidden="1" x14ac:dyDescent="0.15">
      <c r="I462" s="20"/>
    </row>
    <row r="463" spans="9:9" hidden="1" x14ac:dyDescent="0.15">
      <c r="I463" s="20"/>
    </row>
    <row r="464" spans="9:9" hidden="1" x14ac:dyDescent="0.15">
      <c r="I464" s="20"/>
    </row>
    <row r="465" spans="9:9" hidden="1" x14ac:dyDescent="0.15">
      <c r="I465" s="20"/>
    </row>
    <row r="466" spans="9:9" hidden="1" x14ac:dyDescent="0.15">
      <c r="I466" s="20"/>
    </row>
    <row r="467" spans="9:9" hidden="1" x14ac:dyDescent="0.15">
      <c r="I467" s="20"/>
    </row>
    <row r="468" spans="9:9" hidden="1" x14ac:dyDescent="0.15">
      <c r="I468" s="20"/>
    </row>
    <row r="469" spans="9:9" hidden="1" x14ac:dyDescent="0.15">
      <c r="I469" s="20"/>
    </row>
    <row r="470" spans="9:9" hidden="1" x14ac:dyDescent="0.15">
      <c r="I470" s="20"/>
    </row>
    <row r="471" spans="9:9" hidden="1" x14ac:dyDescent="0.15">
      <c r="I471" s="20"/>
    </row>
    <row r="472" spans="9:9" hidden="1" x14ac:dyDescent="0.15">
      <c r="I472" s="20"/>
    </row>
    <row r="473" spans="9:9" hidden="1" x14ac:dyDescent="0.15">
      <c r="I473" s="20"/>
    </row>
    <row r="474" spans="9:9" hidden="1" x14ac:dyDescent="0.15">
      <c r="I474" s="20"/>
    </row>
    <row r="475" spans="9:9" hidden="1" x14ac:dyDescent="0.15">
      <c r="I475" s="20"/>
    </row>
    <row r="476" spans="9:9" hidden="1" x14ac:dyDescent="0.15">
      <c r="I476" s="20"/>
    </row>
    <row r="477" spans="9:9" hidden="1" x14ac:dyDescent="0.15">
      <c r="I477" s="20"/>
    </row>
    <row r="478" spans="9:9" hidden="1" x14ac:dyDescent="0.15">
      <c r="I478" s="20"/>
    </row>
    <row r="479" spans="9:9" hidden="1" x14ac:dyDescent="0.15">
      <c r="I479" s="20"/>
    </row>
    <row r="480" spans="9:9" hidden="1" x14ac:dyDescent="0.15">
      <c r="I480" s="20"/>
    </row>
    <row r="481" spans="9:9" hidden="1" x14ac:dyDescent="0.15">
      <c r="I481" s="20"/>
    </row>
    <row r="482" spans="9:9" hidden="1" x14ac:dyDescent="0.15">
      <c r="I482" s="20"/>
    </row>
    <row r="483" spans="9:9" hidden="1" x14ac:dyDescent="0.15">
      <c r="I483" s="20"/>
    </row>
    <row r="484" spans="9:9" hidden="1" x14ac:dyDescent="0.15">
      <c r="I484" s="20"/>
    </row>
    <row r="485" spans="9:9" hidden="1" x14ac:dyDescent="0.15">
      <c r="I485" s="20"/>
    </row>
    <row r="486" spans="9:9" hidden="1" x14ac:dyDescent="0.15">
      <c r="I486" s="20"/>
    </row>
    <row r="487" spans="9:9" hidden="1" x14ac:dyDescent="0.15">
      <c r="I487" s="20"/>
    </row>
    <row r="488" spans="9:9" hidden="1" x14ac:dyDescent="0.15">
      <c r="I488" s="20"/>
    </row>
    <row r="489" spans="9:9" hidden="1" x14ac:dyDescent="0.15">
      <c r="I489" s="20"/>
    </row>
    <row r="490" spans="9:9" hidden="1" x14ac:dyDescent="0.15">
      <c r="I490" s="20"/>
    </row>
    <row r="491" spans="9:9" hidden="1" x14ac:dyDescent="0.15">
      <c r="I491" s="20"/>
    </row>
    <row r="492" spans="9:9" hidden="1" x14ac:dyDescent="0.15">
      <c r="I492" s="20"/>
    </row>
    <row r="493" spans="9:9" hidden="1" x14ac:dyDescent="0.15">
      <c r="I493" s="20"/>
    </row>
    <row r="494" spans="9:9" hidden="1" x14ac:dyDescent="0.15">
      <c r="I494" s="20"/>
    </row>
    <row r="495" spans="9:9" hidden="1" x14ac:dyDescent="0.15">
      <c r="I495" s="20"/>
    </row>
    <row r="496" spans="9:9" hidden="1" x14ac:dyDescent="0.15">
      <c r="I496" s="20"/>
    </row>
    <row r="497" spans="9:9" hidden="1" x14ac:dyDescent="0.15">
      <c r="I497" s="20"/>
    </row>
    <row r="498" spans="9:9" hidden="1" x14ac:dyDescent="0.15">
      <c r="I498" s="20"/>
    </row>
    <row r="499" spans="9:9" hidden="1" x14ac:dyDescent="0.15">
      <c r="I499" s="20"/>
    </row>
    <row r="500" spans="9:9" hidden="1" x14ac:dyDescent="0.15">
      <c r="I500" s="20"/>
    </row>
    <row r="501" spans="9:9" hidden="1" x14ac:dyDescent="0.15">
      <c r="I501" s="20"/>
    </row>
    <row r="502" spans="9:9" hidden="1" x14ac:dyDescent="0.15">
      <c r="I502" s="20"/>
    </row>
    <row r="503" spans="9:9" hidden="1" x14ac:dyDescent="0.15">
      <c r="I503" s="20"/>
    </row>
    <row r="504" spans="9:9" hidden="1" x14ac:dyDescent="0.15">
      <c r="I504" s="20"/>
    </row>
    <row r="505" spans="9:9" hidden="1" x14ac:dyDescent="0.15">
      <c r="I505" s="20"/>
    </row>
    <row r="506" spans="9:9" hidden="1" x14ac:dyDescent="0.15">
      <c r="I506" s="20"/>
    </row>
    <row r="507" spans="9:9" hidden="1" x14ac:dyDescent="0.15">
      <c r="I507" s="20"/>
    </row>
    <row r="508" spans="9:9" hidden="1" x14ac:dyDescent="0.15">
      <c r="I508" s="20"/>
    </row>
    <row r="509" spans="9:9" hidden="1" x14ac:dyDescent="0.15">
      <c r="I509" s="20"/>
    </row>
    <row r="510" spans="9:9" hidden="1" x14ac:dyDescent="0.15">
      <c r="I510" s="20"/>
    </row>
    <row r="511" spans="9:9" hidden="1" x14ac:dyDescent="0.15">
      <c r="I511" s="20"/>
    </row>
    <row r="512" spans="9:9" hidden="1" x14ac:dyDescent="0.15">
      <c r="I512" s="20"/>
    </row>
    <row r="513" spans="9:9" hidden="1" x14ac:dyDescent="0.15">
      <c r="I513" s="20"/>
    </row>
    <row r="514" spans="9:9" hidden="1" x14ac:dyDescent="0.15">
      <c r="I514" s="20"/>
    </row>
    <row r="515" spans="9:9" hidden="1" x14ac:dyDescent="0.15">
      <c r="I515" s="20"/>
    </row>
    <row r="516" spans="9:9" hidden="1" x14ac:dyDescent="0.15">
      <c r="I516" s="20"/>
    </row>
    <row r="517" spans="9:9" hidden="1" x14ac:dyDescent="0.15">
      <c r="I517" s="20"/>
    </row>
    <row r="518" spans="9:9" hidden="1" x14ac:dyDescent="0.15">
      <c r="I518" s="20"/>
    </row>
    <row r="519" spans="9:9" hidden="1" x14ac:dyDescent="0.15">
      <c r="I519" s="20"/>
    </row>
    <row r="520" spans="9:9" hidden="1" x14ac:dyDescent="0.15">
      <c r="I520" s="20"/>
    </row>
    <row r="521" spans="9:9" hidden="1" x14ac:dyDescent="0.15">
      <c r="I521" s="20"/>
    </row>
    <row r="522" spans="9:9" hidden="1" x14ac:dyDescent="0.15">
      <c r="I522" s="20"/>
    </row>
    <row r="523" spans="9:9" hidden="1" x14ac:dyDescent="0.15">
      <c r="I523" s="20"/>
    </row>
    <row r="524" spans="9:9" hidden="1" x14ac:dyDescent="0.15">
      <c r="I524" s="20"/>
    </row>
    <row r="525" spans="9:9" hidden="1" x14ac:dyDescent="0.15">
      <c r="I525" s="20"/>
    </row>
    <row r="526" spans="9:9" hidden="1" x14ac:dyDescent="0.15">
      <c r="I526" s="20"/>
    </row>
    <row r="527" spans="9:9" hidden="1" x14ac:dyDescent="0.15">
      <c r="I527" s="20"/>
    </row>
    <row r="528" spans="9:9" hidden="1" x14ac:dyDescent="0.15">
      <c r="I528" s="20"/>
    </row>
    <row r="529" spans="9:9" hidden="1" x14ac:dyDescent="0.15">
      <c r="I529" s="20"/>
    </row>
    <row r="530" spans="9:9" hidden="1" x14ac:dyDescent="0.15">
      <c r="I530" s="20"/>
    </row>
    <row r="531" spans="9:9" hidden="1" x14ac:dyDescent="0.15">
      <c r="I531" s="20"/>
    </row>
    <row r="532" spans="9:9" hidden="1" x14ac:dyDescent="0.15">
      <c r="I532" s="20"/>
    </row>
    <row r="533" spans="9:9" hidden="1" x14ac:dyDescent="0.15">
      <c r="I533" s="20"/>
    </row>
    <row r="534" spans="9:9" hidden="1" x14ac:dyDescent="0.15">
      <c r="I534" s="20"/>
    </row>
    <row r="535" spans="9:9" hidden="1" x14ac:dyDescent="0.15">
      <c r="I535" s="20"/>
    </row>
    <row r="536" spans="9:9" hidden="1" x14ac:dyDescent="0.15">
      <c r="I536" s="20"/>
    </row>
    <row r="537" spans="9:9" hidden="1" x14ac:dyDescent="0.15">
      <c r="I537" s="20"/>
    </row>
    <row r="538" spans="9:9" hidden="1" x14ac:dyDescent="0.15">
      <c r="I538" s="20"/>
    </row>
    <row r="539" spans="9:9" hidden="1" x14ac:dyDescent="0.15">
      <c r="I539" s="20"/>
    </row>
    <row r="540" spans="9:9" hidden="1" x14ac:dyDescent="0.15">
      <c r="I540" s="20"/>
    </row>
    <row r="541" spans="9:9" hidden="1" x14ac:dyDescent="0.15">
      <c r="I541" s="20"/>
    </row>
    <row r="542" spans="9:9" hidden="1" x14ac:dyDescent="0.15">
      <c r="I542" s="20"/>
    </row>
    <row r="543" spans="9:9" hidden="1" x14ac:dyDescent="0.15">
      <c r="I543" s="20"/>
    </row>
    <row r="544" spans="9:9" hidden="1" x14ac:dyDescent="0.15">
      <c r="I544" s="20"/>
    </row>
    <row r="545" spans="9:9" hidden="1" x14ac:dyDescent="0.15">
      <c r="I545" s="20"/>
    </row>
    <row r="546" spans="9:9" hidden="1" x14ac:dyDescent="0.15">
      <c r="I546" s="20"/>
    </row>
    <row r="547" spans="9:9" hidden="1" x14ac:dyDescent="0.15">
      <c r="I547" s="20"/>
    </row>
    <row r="548" spans="9:9" hidden="1" x14ac:dyDescent="0.15">
      <c r="I548" s="20"/>
    </row>
    <row r="549" spans="9:9" hidden="1" x14ac:dyDescent="0.15">
      <c r="I549" s="20"/>
    </row>
    <row r="550" spans="9:9" hidden="1" x14ac:dyDescent="0.15">
      <c r="I550" s="20"/>
    </row>
    <row r="551" spans="9:9" hidden="1" x14ac:dyDescent="0.15">
      <c r="I551" s="20"/>
    </row>
    <row r="552" spans="9:9" hidden="1" x14ac:dyDescent="0.15">
      <c r="I552" s="20"/>
    </row>
    <row r="553" spans="9:9" hidden="1" x14ac:dyDescent="0.15">
      <c r="I553" s="20"/>
    </row>
    <row r="554" spans="9:9" hidden="1" x14ac:dyDescent="0.15">
      <c r="I554" s="20"/>
    </row>
    <row r="555" spans="9:9" hidden="1" x14ac:dyDescent="0.15">
      <c r="I555" s="20"/>
    </row>
    <row r="556" spans="9:9" hidden="1" x14ac:dyDescent="0.15">
      <c r="I556" s="20"/>
    </row>
    <row r="557" spans="9:9" hidden="1" x14ac:dyDescent="0.15">
      <c r="I557" s="20"/>
    </row>
    <row r="558" spans="9:9" hidden="1" x14ac:dyDescent="0.15">
      <c r="I558" s="20"/>
    </row>
    <row r="559" spans="9:9" hidden="1" x14ac:dyDescent="0.15">
      <c r="I559" s="20"/>
    </row>
    <row r="560" spans="9:9" hidden="1" x14ac:dyDescent="0.15">
      <c r="I560" s="20"/>
    </row>
    <row r="561" spans="9:9" hidden="1" x14ac:dyDescent="0.15">
      <c r="I561" s="20"/>
    </row>
    <row r="562" spans="9:9" hidden="1" x14ac:dyDescent="0.15">
      <c r="I562" s="20"/>
    </row>
    <row r="563" spans="9:9" hidden="1" x14ac:dyDescent="0.15">
      <c r="I563" s="20"/>
    </row>
    <row r="564" spans="9:9" hidden="1" x14ac:dyDescent="0.15">
      <c r="I564" s="20"/>
    </row>
    <row r="565" spans="9:9" hidden="1" x14ac:dyDescent="0.15">
      <c r="I565" s="20"/>
    </row>
    <row r="566" spans="9:9" hidden="1" x14ac:dyDescent="0.15">
      <c r="I566" s="20"/>
    </row>
    <row r="567" spans="9:9" hidden="1" x14ac:dyDescent="0.15">
      <c r="I567" s="20"/>
    </row>
    <row r="568" spans="9:9" hidden="1" x14ac:dyDescent="0.15">
      <c r="I568" s="20"/>
    </row>
    <row r="569" spans="9:9" hidden="1" x14ac:dyDescent="0.15">
      <c r="I569" s="20"/>
    </row>
    <row r="570" spans="9:9" hidden="1" x14ac:dyDescent="0.15">
      <c r="I570" s="20"/>
    </row>
    <row r="571" spans="9:9" hidden="1" x14ac:dyDescent="0.15">
      <c r="I571" s="20"/>
    </row>
    <row r="572" spans="9:9" hidden="1" x14ac:dyDescent="0.15">
      <c r="I572" s="20"/>
    </row>
    <row r="573" spans="9:9" hidden="1" x14ac:dyDescent="0.15">
      <c r="I573" s="20"/>
    </row>
    <row r="574" spans="9:9" hidden="1" x14ac:dyDescent="0.15">
      <c r="I574" s="20"/>
    </row>
    <row r="575" spans="9:9" hidden="1" x14ac:dyDescent="0.15">
      <c r="I575" s="20"/>
    </row>
    <row r="576" spans="9:9" hidden="1" x14ac:dyDescent="0.15">
      <c r="I576" s="20"/>
    </row>
    <row r="577" spans="9:9" hidden="1" x14ac:dyDescent="0.15">
      <c r="I577" s="20"/>
    </row>
    <row r="578" spans="9:9" hidden="1" x14ac:dyDescent="0.15">
      <c r="I578" s="20"/>
    </row>
    <row r="579" spans="9:9" hidden="1" x14ac:dyDescent="0.15">
      <c r="I579" s="20"/>
    </row>
    <row r="580" spans="9:9" hidden="1" x14ac:dyDescent="0.15">
      <c r="I580" s="20"/>
    </row>
    <row r="581" spans="9:9" hidden="1" x14ac:dyDescent="0.15">
      <c r="I581" s="20"/>
    </row>
    <row r="582" spans="9:9" hidden="1" x14ac:dyDescent="0.15">
      <c r="I582" s="20"/>
    </row>
    <row r="583" spans="9:9" hidden="1" x14ac:dyDescent="0.15">
      <c r="I583" s="20"/>
    </row>
    <row r="584" spans="9:9" hidden="1" x14ac:dyDescent="0.15">
      <c r="I584" s="20"/>
    </row>
    <row r="585" spans="9:9" hidden="1" x14ac:dyDescent="0.15">
      <c r="I585" s="20"/>
    </row>
    <row r="586" spans="9:9" hidden="1" x14ac:dyDescent="0.15">
      <c r="I586" s="20"/>
    </row>
    <row r="587" spans="9:9" hidden="1" x14ac:dyDescent="0.15">
      <c r="I587" s="20"/>
    </row>
    <row r="588" spans="9:9" hidden="1" x14ac:dyDescent="0.15">
      <c r="I588" s="20"/>
    </row>
    <row r="589" spans="9:9" hidden="1" x14ac:dyDescent="0.15">
      <c r="I589" s="20"/>
    </row>
    <row r="590" spans="9:9" hidden="1" x14ac:dyDescent="0.15">
      <c r="I590" s="20"/>
    </row>
    <row r="591" spans="9:9" hidden="1" x14ac:dyDescent="0.15">
      <c r="I591" s="20"/>
    </row>
    <row r="592" spans="9:9" hidden="1" x14ac:dyDescent="0.15">
      <c r="I592" s="20"/>
    </row>
    <row r="593" spans="9:9" hidden="1" x14ac:dyDescent="0.15">
      <c r="I593" s="20"/>
    </row>
    <row r="594" spans="9:9" hidden="1" x14ac:dyDescent="0.15">
      <c r="I594" s="20"/>
    </row>
    <row r="595" spans="9:9" hidden="1" x14ac:dyDescent="0.15">
      <c r="I595" s="20"/>
    </row>
    <row r="596" spans="9:9" hidden="1" x14ac:dyDescent="0.15">
      <c r="I596" s="20"/>
    </row>
    <row r="597" spans="9:9" hidden="1" x14ac:dyDescent="0.15">
      <c r="I597" s="20"/>
    </row>
    <row r="598" spans="9:9" hidden="1" x14ac:dyDescent="0.15">
      <c r="I598" s="20"/>
    </row>
    <row r="599" spans="9:9" hidden="1" x14ac:dyDescent="0.15">
      <c r="I599" s="20"/>
    </row>
    <row r="600" spans="9:9" hidden="1" x14ac:dyDescent="0.15">
      <c r="I600" s="20"/>
    </row>
    <row r="601" spans="9:9" hidden="1" x14ac:dyDescent="0.15">
      <c r="I601" s="20"/>
    </row>
    <row r="602" spans="9:9" hidden="1" x14ac:dyDescent="0.15">
      <c r="I602" s="20"/>
    </row>
    <row r="603" spans="9:9" hidden="1" x14ac:dyDescent="0.15">
      <c r="I603" s="20"/>
    </row>
    <row r="604" spans="9:9" hidden="1" x14ac:dyDescent="0.15">
      <c r="I604" s="20"/>
    </row>
    <row r="605" spans="9:9" hidden="1" x14ac:dyDescent="0.15">
      <c r="I605" s="20"/>
    </row>
    <row r="606" spans="9:9" hidden="1" x14ac:dyDescent="0.15">
      <c r="I606" s="20"/>
    </row>
    <row r="607" spans="9:9" hidden="1" x14ac:dyDescent="0.15">
      <c r="I607" s="20"/>
    </row>
    <row r="608" spans="9:9" hidden="1" x14ac:dyDescent="0.15">
      <c r="I608" s="20"/>
    </row>
    <row r="609" spans="9:9" hidden="1" x14ac:dyDescent="0.15">
      <c r="I609" s="20"/>
    </row>
    <row r="610" spans="9:9" hidden="1" x14ac:dyDescent="0.15">
      <c r="I610" s="20"/>
    </row>
    <row r="611" spans="9:9" hidden="1" x14ac:dyDescent="0.15">
      <c r="I611" s="20"/>
    </row>
    <row r="612" spans="9:9" hidden="1" x14ac:dyDescent="0.15">
      <c r="I612" s="20"/>
    </row>
    <row r="613" spans="9:9" hidden="1" x14ac:dyDescent="0.15">
      <c r="I613" s="20"/>
    </row>
    <row r="614" spans="9:9" hidden="1" x14ac:dyDescent="0.15">
      <c r="I614" s="20"/>
    </row>
    <row r="615" spans="9:9" hidden="1" x14ac:dyDescent="0.15">
      <c r="I615" s="20"/>
    </row>
    <row r="616" spans="9:9" hidden="1" x14ac:dyDescent="0.15">
      <c r="I616" s="20"/>
    </row>
    <row r="617" spans="9:9" hidden="1" x14ac:dyDescent="0.15">
      <c r="I617" s="20"/>
    </row>
    <row r="618" spans="9:9" hidden="1" x14ac:dyDescent="0.15">
      <c r="I618" s="20"/>
    </row>
    <row r="619" spans="9:9" hidden="1" x14ac:dyDescent="0.15">
      <c r="I619" s="20"/>
    </row>
    <row r="620" spans="9:9" hidden="1" x14ac:dyDescent="0.15">
      <c r="I620" s="20"/>
    </row>
    <row r="621" spans="9:9" hidden="1" x14ac:dyDescent="0.15">
      <c r="I621" s="20"/>
    </row>
    <row r="622" spans="9:9" hidden="1" x14ac:dyDescent="0.15">
      <c r="I622" s="20"/>
    </row>
    <row r="623" spans="9:9" hidden="1" x14ac:dyDescent="0.15">
      <c r="I623" s="20"/>
    </row>
    <row r="624" spans="9:9" hidden="1" x14ac:dyDescent="0.15">
      <c r="I624" s="20"/>
    </row>
    <row r="625" spans="9:9" hidden="1" x14ac:dyDescent="0.15">
      <c r="I625" s="20"/>
    </row>
    <row r="626" spans="9:9" hidden="1" x14ac:dyDescent="0.15">
      <c r="I626" s="20"/>
    </row>
    <row r="627" spans="9:9" hidden="1" x14ac:dyDescent="0.15">
      <c r="I627" s="20"/>
    </row>
    <row r="628" spans="9:9" hidden="1" x14ac:dyDescent="0.15">
      <c r="I628" s="20"/>
    </row>
    <row r="629" spans="9:9" hidden="1" x14ac:dyDescent="0.15">
      <c r="I629" s="20"/>
    </row>
    <row r="630" spans="9:9" hidden="1" x14ac:dyDescent="0.15">
      <c r="I630" s="20"/>
    </row>
    <row r="631" spans="9:9" hidden="1" x14ac:dyDescent="0.15">
      <c r="I631" s="20"/>
    </row>
    <row r="632" spans="9:9" hidden="1" x14ac:dyDescent="0.15">
      <c r="I632" s="20"/>
    </row>
    <row r="633" spans="9:9" hidden="1" x14ac:dyDescent="0.15">
      <c r="I633" s="20"/>
    </row>
    <row r="634" spans="9:9" hidden="1" x14ac:dyDescent="0.15">
      <c r="I634" s="20"/>
    </row>
    <row r="635" spans="9:9" hidden="1" x14ac:dyDescent="0.15">
      <c r="I635" s="20"/>
    </row>
    <row r="636" spans="9:9" hidden="1" x14ac:dyDescent="0.15">
      <c r="I636" s="20"/>
    </row>
    <row r="637" spans="9:9" hidden="1" x14ac:dyDescent="0.15">
      <c r="I637" s="20"/>
    </row>
    <row r="638" spans="9:9" hidden="1" x14ac:dyDescent="0.15">
      <c r="I638" s="20"/>
    </row>
    <row r="639" spans="9:9" hidden="1" x14ac:dyDescent="0.15">
      <c r="I639" s="20"/>
    </row>
    <row r="640" spans="9:9" hidden="1" x14ac:dyDescent="0.15">
      <c r="I640" s="20"/>
    </row>
    <row r="641" spans="9:9" hidden="1" x14ac:dyDescent="0.15">
      <c r="I641" s="20"/>
    </row>
    <row r="642" spans="9:9" hidden="1" x14ac:dyDescent="0.15">
      <c r="I642" s="20"/>
    </row>
    <row r="643" spans="9:9" hidden="1" x14ac:dyDescent="0.15">
      <c r="I643" s="20"/>
    </row>
    <row r="644" spans="9:9" hidden="1" x14ac:dyDescent="0.15">
      <c r="I644" s="20"/>
    </row>
    <row r="645" spans="9:9" hidden="1" x14ac:dyDescent="0.15">
      <c r="I645" s="20"/>
    </row>
    <row r="646" spans="9:9" hidden="1" x14ac:dyDescent="0.15">
      <c r="I646" s="20"/>
    </row>
    <row r="647" spans="9:9" hidden="1" x14ac:dyDescent="0.15">
      <c r="I647" s="20"/>
    </row>
    <row r="648" spans="9:9" hidden="1" x14ac:dyDescent="0.15">
      <c r="I648" s="20"/>
    </row>
    <row r="649" spans="9:9" hidden="1" x14ac:dyDescent="0.15">
      <c r="I649" s="20"/>
    </row>
    <row r="650" spans="9:9" hidden="1" x14ac:dyDescent="0.15">
      <c r="I650" s="20"/>
    </row>
    <row r="651" spans="9:9" hidden="1" x14ac:dyDescent="0.15">
      <c r="I651" s="20"/>
    </row>
    <row r="652" spans="9:9" hidden="1" x14ac:dyDescent="0.15">
      <c r="I652" s="20"/>
    </row>
    <row r="653" spans="9:9" hidden="1" x14ac:dyDescent="0.15">
      <c r="I653" s="20"/>
    </row>
    <row r="654" spans="9:9" hidden="1" x14ac:dyDescent="0.15">
      <c r="I654" s="20"/>
    </row>
    <row r="655" spans="9:9" hidden="1" x14ac:dyDescent="0.15">
      <c r="I655" s="20"/>
    </row>
    <row r="656" spans="9:9" hidden="1" x14ac:dyDescent="0.15">
      <c r="I656" s="20"/>
    </row>
    <row r="657" spans="9:9" hidden="1" x14ac:dyDescent="0.15">
      <c r="I657" s="20"/>
    </row>
    <row r="658" spans="9:9" hidden="1" x14ac:dyDescent="0.15">
      <c r="I658" s="20"/>
    </row>
    <row r="659" spans="9:9" hidden="1" x14ac:dyDescent="0.15">
      <c r="I659" s="20"/>
    </row>
    <row r="660" spans="9:9" hidden="1" x14ac:dyDescent="0.15">
      <c r="I660" s="20"/>
    </row>
    <row r="661" spans="9:9" hidden="1" x14ac:dyDescent="0.15">
      <c r="I661" s="20"/>
    </row>
    <row r="662" spans="9:9" hidden="1" x14ac:dyDescent="0.15">
      <c r="I662" s="20"/>
    </row>
    <row r="663" spans="9:9" hidden="1" x14ac:dyDescent="0.15">
      <c r="I663" s="20"/>
    </row>
    <row r="664" spans="9:9" hidden="1" x14ac:dyDescent="0.15">
      <c r="I664" s="20"/>
    </row>
    <row r="665" spans="9:9" hidden="1" x14ac:dyDescent="0.15">
      <c r="I665" s="20"/>
    </row>
    <row r="666" spans="9:9" hidden="1" x14ac:dyDescent="0.15">
      <c r="I666" s="20"/>
    </row>
    <row r="667" spans="9:9" hidden="1" x14ac:dyDescent="0.15">
      <c r="I667" s="20"/>
    </row>
    <row r="668" spans="9:9" hidden="1" x14ac:dyDescent="0.15">
      <c r="I668" s="20"/>
    </row>
    <row r="669" spans="9:9" hidden="1" x14ac:dyDescent="0.15">
      <c r="I669" s="20"/>
    </row>
    <row r="670" spans="9:9" hidden="1" x14ac:dyDescent="0.15">
      <c r="I670" s="20"/>
    </row>
    <row r="671" spans="9:9" hidden="1" x14ac:dyDescent="0.15">
      <c r="I671" s="20"/>
    </row>
    <row r="672" spans="9:9" hidden="1" x14ac:dyDescent="0.15">
      <c r="I672" s="20"/>
    </row>
    <row r="673" spans="9:9" hidden="1" x14ac:dyDescent="0.15">
      <c r="I673" s="20"/>
    </row>
    <row r="674" spans="9:9" hidden="1" x14ac:dyDescent="0.15">
      <c r="I674" s="20"/>
    </row>
    <row r="675" spans="9:9" hidden="1" x14ac:dyDescent="0.15">
      <c r="I675" s="20"/>
    </row>
    <row r="676" spans="9:9" hidden="1" x14ac:dyDescent="0.15">
      <c r="I676" s="20"/>
    </row>
    <row r="677" spans="9:9" hidden="1" x14ac:dyDescent="0.15">
      <c r="I677" s="20"/>
    </row>
    <row r="678" spans="9:9" hidden="1" x14ac:dyDescent="0.15">
      <c r="I678" s="20"/>
    </row>
    <row r="679" spans="9:9" hidden="1" x14ac:dyDescent="0.15">
      <c r="I679" s="20"/>
    </row>
    <row r="680" spans="9:9" hidden="1" x14ac:dyDescent="0.15">
      <c r="I680" s="20"/>
    </row>
    <row r="681" spans="9:9" hidden="1" x14ac:dyDescent="0.15">
      <c r="I681" s="20"/>
    </row>
    <row r="682" spans="9:9" hidden="1" x14ac:dyDescent="0.15">
      <c r="I682" s="20"/>
    </row>
    <row r="683" spans="9:9" hidden="1" x14ac:dyDescent="0.15">
      <c r="I683" s="20"/>
    </row>
    <row r="684" spans="9:9" hidden="1" x14ac:dyDescent="0.15">
      <c r="I684" s="20"/>
    </row>
    <row r="685" spans="9:9" hidden="1" x14ac:dyDescent="0.15">
      <c r="I685" s="20"/>
    </row>
    <row r="686" spans="9:9" hidden="1" x14ac:dyDescent="0.15">
      <c r="I686" s="20"/>
    </row>
    <row r="687" spans="9:9" hidden="1" x14ac:dyDescent="0.15">
      <c r="I687" s="20"/>
    </row>
    <row r="688" spans="9:9" hidden="1" x14ac:dyDescent="0.15">
      <c r="I688" s="20"/>
    </row>
    <row r="689" spans="9:9" hidden="1" x14ac:dyDescent="0.15">
      <c r="I689" s="20"/>
    </row>
    <row r="690" spans="9:9" hidden="1" x14ac:dyDescent="0.15">
      <c r="I690" s="20"/>
    </row>
    <row r="691" spans="9:9" hidden="1" x14ac:dyDescent="0.15">
      <c r="I691" s="20"/>
    </row>
    <row r="692" spans="9:9" hidden="1" x14ac:dyDescent="0.15">
      <c r="I692" s="20"/>
    </row>
    <row r="693" spans="9:9" hidden="1" x14ac:dyDescent="0.15">
      <c r="I693" s="20"/>
    </row>
    <row r="694" spans="9:9" hidden="1" x14ac:dyDescent="0.15">
      <c r="I694" s="20"/>
    </row>
    <row r="695" spans="9:9" hidden="1" x14ac:dyDescent="0.15">
      <c r="I695" s="20"/>
    </row>
    <row r="696" spans="9:9" hidden="1" x14ac:dyDescent="0.15">
      <c r="I696" s="20"/>
    </row>
    <row r="697" spans="9:9" hidden="1" x14ac:dyDescent="0.15">
      <c r="I697" s="20"/>
    </row>
    <row r="698" spans="9:9" hidden="1" x14ac:dyDescent="0.15">
      <c r="I698" s="20"/>
    </row>
    <row r="699" spans="9:9" hidden="1" x14ac:dyDescent="0.15">
      <c r="I699" s="20"/>
    </row>
    <row r="700" spans="9:9" hidden="1" x14ac:dyDescent="0.15">
      <c r="I700" s="20"/>
    </row>
    <row r="701" spans="9:9" hidden="1" x14ac:dyDescent="0.15">
      <c r="I701" s="20"/>
    </row>
    <row r="702" spans="9:9" hidden="1" x14ac:dyDescent="0.15">
      <c r="I702" s="20"/>
    </row>
    <row r="703" spans="9:9" hidden="1" x14ac:dyDescent="0.15">
      <c r="I703" s="20"/>
    </row>
    <row r="704" spans="9:9" hidden="1" x14ac:dyDescent="0.15">
      <c r="I704" s="20"/>
    </row>
    <row r="705" spans="9:9" hidden="1" x14ac:dyDescent="0.15">
      <c r="I705" s="20"/>
    </row>
    <row r="706" spans="9:9" hidden="1" x14ac:dyDescent="0.15">
      <c r="I706" s="20"/>
    </row>
    <row r="707" spans="9:9" hidden="1" x14ac:dyDescent="0.15">
      <c r="I707" s="20"/>
    </row>
    <row r="708" spans="9:9" hidden="1" x14ac:dyDescent="0.15">
      <c r="I708" s="20"/>
    </row>
    <row r="709" spans="9:9" hidden="1" x14ac:dyDescent="0.15">
      <c r="I709" s="20"/>
    </row>
    <row r="710" spans="9:9" hidden="1" x14ac:dyDescent="0.15">
      <c r="I710" s="20"/>
    </row>
    <row r="711" spans="9:9" hidden="1" x14ac:dyDescent="0.15">
      <c r="I711" s="20"/>
    </row>
    <row r="712" spans="9:9" hidden="1" x14ac:dyDescent="0.15">
      <c r="I712" s="20"/>
    </row>
    <row r="713" spans="9:9" hidden="1" x14ac:dyDescent="0.15">
      <c r="I713" s="20"/>
    </row>
    <row r="714" spans="9:9" hidden="1" x14ac:dyDescent="0.15">
      <c r="I714" s="20"/>
    </row>
    <row r="715" spans="9:9" hidden="1" x14ac:dyDescent="0.15">
      <c r="I715" s="20"/>
    </row>
    <row r="716" spans="9:9" hidden="1" x14ac:dyDescent="0.15">
      <c r="I716" s="20"/>
    </row>
    <row r="717" spans="9:9" hidden="1" x14ac:dyDescent="0.15">
      <c r="I717" s="20"/>
    </row>
    <row r="718" spans="9:9" hidden="1" x14ac:dyDescent="0.15">
      <c r="I718" s="20"/>
    </row>
    <row r="719" spans="9:9" hidden="1" x14ac:dyDescent="0.15">
      <c r="I719" s="20"/>
    </row>
    <row r="720" spans="9:9" hidden="1" x14ac:dyDescent="0.15">
      <c r="I720" s="20"/>
    </row>
    <row r="721" spans="9:9" hidden="1" x14ac:dyDescent="0.15">
      <c r="I721" s="20"/>
    </row>
    <row r="722" spans="9:9" hidden="1" x14ac:dyDescent="0.15">
      <c r="I722" s="20"/>
    </row>
    <row r="723" spans="9:9" hidden="1" x14ac:dyDescent="0.15">
      <c r="I723" s="20"/>
    </row>
    <row r="724" spans="9:9" hidden="1" x14ac:dyDescent="0.15">
      <c r="I724" s="20"/>
    </row>
    <row r="725" spans="9:9" hidden="1" x14ac:dyDescent="0.15">
      <c r="I725" s="20"/>
    </row>
    <row r="726" spans="9:9" hidden="1" x14ac:dyDescent="0.15">
      <c r="I726" s="20"/>
    </row>
    <row r="727" spans="9:9" hidden="1" x14ac:dyDescent="0.15">
      <c r="I727" s="20"/>
    </row>
    <row r="728" spans="9:9" hidden="1" x14ac:dyDescent="0.15">
      <c r="I728" s="20"/>
    </row>
    <row r="729" spans="9:9" hidden="1" x14ac:dyDescent="0.15">
      <c r="I729" s="20"/>
    </row>
    <row r="730" spans="9:9" hidden="1" x14ac:dyDescent="0.15">
      <c r="I730" s="20"/>
    </row>
    <row r="731" spans="9:9" hidden="1" x14ac:dyDescent="0.15">
      <c r="I731" s="20"/>
    </row>
    <row r="732" spans="9:9" hidden="1" x14ac:dyDescent="0.15">
      <c r="I732" s="20"/>
    </row>
    <row r="733" spans="9:9" hidden="1" x14ac:dyDescent="0.15">
      <c r="I733" s="20"/>
    </row>
    <row r="734" spans="9:9" hidden="1" x14ac:dyDescent="0.15">
      <c r="I734" s="20"/>
    </row>
    <row r="735" spans="9:9" hidden="1" x14ac:dyDescent="0.15">
      <c r="I735" s="20"/>
    </row>
    <row r="736" spans="9:9" hidden="1" x14ac:dyDescent="0.15">
      <c r="I736" s="20"/>
    </row>
    <row r="737" spans="9:9" hidden="1" x14ac:dyDescent="0.15">
      <c r="I737" s="20"/>
    </row>
    <row r="738" spans="9:9" hidden="1" x14ac:dyDescent="0.15">
      <c r="I738" s="20"/>
    </row>
    <row r="739" spans="9:9" hidden="1" x14ac:dyDescent="0.15">
      <c r="I739" s="20"/>
    </row>
    <row r="740" spans="9:9" hidden="1" x14ac:dyDescent="0.15">
      <c r="I740" s="20"/>
    </row>
    <row r="741" spans="9:9" hidden="1" x14ac:dyDescent="0.15">
      <c r="I741" s="20"/>
    </row>
    <row r="742" spans="9:9" hidden="1" x14ac:dyDescent="0.15">
      <c r="I742" s="20"/>
    </row>
    <row r="743" spans="9:9" hidden="1" x14ac:dyDescent="0.15">
      <c r="I743" s="20"/>
    </row>
    <row r="744" spans="9:9" hidden="1" x14ac:dyDescent="0.15">
      <c r="I744" s="20"/>
    </row>
    <row r="745" spans="9:9" hidden="1" x14ac:dyDescent="0.15">
      <c r="I745" s="20"/>
    </row>
    <row r="746" spans="9:9" hidden="1" x14ac:dyDescent="0.15">
      <c r="I746" s="20"/>
    </row>
    <row r="747" spans="9:9" hidden="1" x14ac:dyDescent="0.15">
      <c r="I747" s="20"/>
    </row>
    <row r="748" spans="9:9" hidden="1" x14ac:dyDescent="0.15">
      <c r="I748" s="20"/>
    </row>
    <row r="749" spans="9:9" hidden="1" x14ac:dyDescent="0.15">
      <c r="I749" s="20"/>
    </row>
    <row r="750" spans="9:9" hidden="1" x14ac:dyDescent="0.15">
      <c r="I750" s="20"/>
    </row>
    <row r="751" spans="9:9" hidden="1" x14ac:dyDescent="0.15">
      <c r="I751" s="20"/>
    </row>
    <row r="752" spans="9:9" hidden="1" x14ac:dyDescent="0.15">
      <c r="I752" s="20"/>
    </row>
    <row r="753" spans="9:9" hidden="1" x14ac:dyDescent="0.15">
      <c r="I753" s="20"/>
    </row>
    <row r="754" spans="9:9" hidden="1" x14ac:dyDescent="0.15">
      <c r="I754" s="20"/>
    </row>
    <row r="755" spans="9:9" hidden="1" x14ac:dyDescent="0.15">
      <c r="I755" s="20"/>
    </row>
    <row r="756" spans="9:9" hidden="1" x14ac:dyDescent="0.15">
      <c r="I756" s="20"/>
    </row>
    <row r="757" spans="9:9" hidden="1" x14ac:dyDescent="0.15">
      <c r="I757" s="20"/>
    </row>
    <row r="758" spans="9:9" hidden="1" x14ac:dyDescent="0.15">
      <c r="I758" s="20"/>
    </row>
    <row r="759" spans="9:9" hidden="1" x14ac:dyDescent="0.15">
      <c r="I759" s="20"/>
    </row>
    <row r="760" spans="9:9" hidden="1" x14ac:dyDescent="0.15">
      <c r="I760" s="20"/>
    </row>
    <row r="761" spans="9:9" hidden="1" x14ac:dyDescent="0.15">
      <c r="I761" s="20"/>
    </row>
    <row r="762" spans="9:9" hidden="1" x14ac:dyDescent="0.15">
      <c r="I762" s="20"/>
    </row>
    <row r="763" spans="9:9" hidden="1" x14ac:dyDescent="0.15">
      <c r="I763" s="20"/>
    </row>
    <row r="764" spans="9:9" hidden="1" x14ac:dyDescent="0.15">
      <c r="I764" s="20"/>
    </row>
    <row r="765" spans="9:9" hidden="1" x14ac:dyDescent="0.15">
      <c r="I765" s="20"/>
    </row>
    <row r="766" spans="9:9" hidden="1" x14ac:dyDescent="0.15">
      <c r="I766" s="20"/>
    </row>
    <row r="767" spans="9:9" hidden="1" x14ac:dyDescent="0.15">
      <c r="I767" s="20"/>
    </row>
    <row r="768" spans="9:9" hidden="1" x14ac:dyDescent="0.15">
      <c r="I768" s="20"/>
    </row>
    <row r="769" spans="9:9" hidden="1" x14ac:dyDescent="0.15">
      <c r="I769" s="20"/>
    </row>
    <row r="770" spans="9:9" hidden="1" x14ac:dyDescent="0.15">
      <c r="I770" s="20"/>
    </row>
    <row r="771" spans="9:9" hidden="1" x14ac:dyDescent="0.15">
      <c r="I771" s="20"/>
    </row>
    <row r="772" spans="9:9" hidden="1" x14ac:dyDescent="0.15">
      <c r="I772" s="20"/>
    </row>
    <row r="773" spans="9:9" hidden="1" x14ac:dyDescent="0.15">
      <c r="I773" s="20"/>
    </row>
    <row r="774" spans="9:9" hidden="1" x14ac:dyDescent="0.15">
      <c r="I774" s="20"/>
    </row>
    <row r="775" spans="9:9" hidden="1" x14ac:dyDescent="0.15">
      <c r="I775" s="20"/>
    </row>
    <row r="776" spans="9:9" hidden="1" x14ac:dyDescent="0.15">
      <c r="I776" s="20"/>
    </row>
    <row r="777" spans="9:9" hidden="1" x14ac:dyDescent="0.15">
      <c r="I777" s="20"/>
    </row>
    <row r="778" spans="9:9" hidden="1" x14ac:dyDescent="0.15">
      <c r="I778" s="20"/>
    </row>
    <row r="779" spans="9:9" hidden="1" x14ac:dyDescent="0.15">
      <c r="I779" s="20"/>
    </row>
    <row r="780" spans="9:9" hidden="1" x14ac:dyDescent="0.15">
      <c r="I780" s="20"/>
    </row>
    <row r="781" spans="9:9" hidden="1" x14ac:dyDescent="0.15">
      <c r="I781" s="20"/>
    </row>
    <row r="782" spans="9:9" hidden="1" x14ac:dyDescent="0.15">
      <c r="I782" s="20"/>
    </row>
    <row r="783" spans="9:9" hidden="1" x14ac:dyDescent="0.15">
      <c r="I783" s="20"/>
    </row>
    <row r="784" spans="9:9" hidden="1" x14ac:dyDescent="0.15">
      <c r="I784" s="20"/>
    </row>
    <row r="785" spans="9:9" hidden="1" x14ac:dyDescent="0.15">
      <c r="I785" s="20"/>
    </row>
    <row r="786" spans="9:9" hidden="1" x14ac:dyDescent="0.15">
      <c r="I786" s="20"/>
    </row>
    <row r="787" spans="9:9" hidden="1" x14ac:dyDescent="0.15">
      <c r="I787" s="20"/>
    </row>
    <row r="788" spans="9:9" hidden="1" x14ac:dyDescent="0.15">
      <c r="I788" s="20"/>
    </row>
    <row r="789" spans="9:9" hidden="1" x14ac:dyDescent="0.15">
      <c r="I789" s="20"/>
    </row>
    <row r="790" spans="9:9" hidden="1" x14ac:dyDescent="0.15">
      <c r="I790" s="20"/>
    </row>
    <row r="791" spans="9:9" hidden="1" x14ac:dyDescent="0.15">
      <c r="I791" s="20"/>
    </row>
    <row r="792" spans="9:9" hidden="1" x14ac:dyDescent="0.15">
      <c r="I792" s="20"/>
    </row>
    <row r="793" spans="9:9" hidden="1" x14ac:dyDescent="0.15">
      <c r="I793" s="20"/>
    </row>
    <row r="794" spans="9:9" hidden="1" x14ac:dyDescent="0.15">
      <c r="I794" s="20"/>
    </row>
    <row r="795" spans="9:9" hidden="1" x14ac:dyDescent="0.15">
      <c r="I795" s="20"/>
    </row>
    <row r="796" spans="9:9" hidden="1" x14ac:dyDescent="0.15">
      <c r="I796" s="20"/>
    </row>
    <row r="797" spans="9:9" hidden="1" x14ac:dyDescent="0.15">
      <c r="I797" s="20"/>
    </row>
    <row r="798" spans="9:9" hidden="1" x14ac:dyDescent="0.15">
      <c r="I798" s="20"/>
    </row>
    <row r="799" spans="9:9" hidden="1" x14ac:dyDescent="0.15">
      <c r="I799" s="20"/>
    </row>
    <row r="800" spans="9:9" hidden="1" x14ac:dyDescent="0.15">
      <c r="I800" s="20"/>
    </row>
    <row r="801" spans="9:9" hidden="1" x14ac:dyDescent="0.15">
      <c r="I801" s="20"/>
    </row>
    <row r="802" spans="9:9" hidden="1" x14ac:dyDescent="0.15">
      <c r="I802" s="20"/>
    </row>
    <row r="803" spans="9:9" hidden="1" x14ac:dyDescent="0.15">
      <c r="I803" s="20"/>
    </row>
    <row r="804" spans="9:9" hidden="1" x14ac:dyDescent="0.15">
      <c r="I804" s="20"/>
    </row>
    <row r="805" spans="9:9" hidden="1" x14ac:dyDescent="0.15">
      <c r="I805" s="20"/>
    </row>
    <row r="806" spans="9:9" hidden="1" x14ac:dyDescent="0.15">
      <c r="I806" s="20"/>
    </row>
    <row r="807" spans="9:9" hidden="1" x14ac:dyDescent="0.15">
      <c r="I807" s="20"/>
    </row>
    <row r="808" spans="9:9" hidden="1" x14ac:dyDescent="0.15">
      <c r="I808" s="20"/>
    </row>
    <row r="809" spans="9:9" hidden="1" x14ac:dyDescent="0.15">
      <c r="I809" s="20"/>
    </row>
    <row r="810" spans="9:9" hidden="1" x14ac:dyDescent="0.15">
      <c r="I810" s="20"/>
    </row>
    <row r="811" spans="9:9" hidden="1" x14ac:dyDescent="0.15">
      <c r="I811" s="20"/>
    </row>
    <row r="812" spans="9:9" hidden="1" x14ac:dyDescent="0.15">
      <c r="I812" s="20"/>
    </row>
    <row r="813" spans="9:9" hidden="1" x14ac:dyDescent="0.15">
      <c r="I813" s="20"/>
    </row>
    <row r="814" spans="9:9" hidden="1" x14ac:dyDescent="0.15">
      <c r="I814" s="20"/>
    </row>
    <row r="815" spans="9:9" hidden="1" x14ac:dyDescent="0.15">
      <c r="I815" s="20"/>
    </row>
    <row r="816" spans="9:9" hidden="1" x14ac:dyDescent="0.15">
      <c r="I816" s="20"/>
    </row>
    <row r="817" spans="2:9" hidden="1" x14ac:dyDescent="0.15">
      <c r="I817" s="20"/>
    </row>
    <row r="818" spans="2:9" hidden="1" x14ac:dyDescent="0.15">
      <c r="I818" s="20"/>
    </row>
    <row r="819" spans="2:9" hidden="1" x14ac:dyDescent="0.15">
      <c r="I819" s="20"/>
    </row>
    <row r="820" spans="2:9" hidden="1" x14ac:dyDescent="0.15">
      <c r="I820" s="20"/>
    </row>
    <row r="821" spans="2:9" hidden="1" x14ac:dyDescent="0.15">
      <c r="I821" s="20"/>
    </row>
    <row r="822" spans="2:9" hidden="1" x14ac:dyDescent="0.15">
      <c r="I822" s="20"/>
    </row>
    <row r="823" spans="2:9" hidden="1" x14ac:dyDescent="0.15">
      <c r="I823" s="20"/>
    </row>
    <row r="824" spans="2:9" hidden="1" x14ac:dyDescent="0.15">
      <c r="B824" s="24"/>
      <c r="C824" s="26"/>
      <c r="D824" s="26"/>
      <c r="E824" s="24"/>
      <c r="F824" s="24"/>
      <c r="G824" s="24"/>
      <c r="H824" s="24"/>
      <c r="I824" s="24"/>
    </row>
    <row r="1048576" ht="36" hidden="1" customHeight="1" x14ac:dyDescent="0.15"/>
  </sheetData>
  <sheetProtection formatCells="0" formatColumns="0" formatRows="0"/>
  <mergeCells count="2">
    <mergeCell ref="B2:H3"/>
    <mergeCell ref="D41:H41"/>
  </mergeCells>
  <hyperlinks>
    <hyperlink ref="D41:H41" r:id="rId1" display="https://wise.com/gb/finance/compound-interest?utm_source=compound-calculator&amp;utm_medium=none&amp;utm_campaign=finance" xr:uid="{FEFD2160-4711-0247-9101-E7B02EABC830}"/>
  </hyperlinks>
  <printOptions horizontalCentered="1"/>
  <pageMargins left="0.5" right="0.5" top="0.5" bottom="0.5" header="0.25" footer="0.25"/>
  <pageSetup scale="99" fitToHeight="0" orientation="portrait" r:id="rId2"/>
  <headerFooter differentFirst="1" scaleWithDoc="0">
    <firstFooter>&amp;R&amp;8Page &amp;P of &amp;N</first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0000000-000E-0000-0000-000001000000}">
            <xm:f>MOD($B824,Calculations!$C$12)=0</xm:f>
            <x14:dxf>
              <border>
                <bottom style="thin">
                  <color theme="0" tint="-0.34998626667073579"/>
                </bottom>
                <vertical/>
                <horizontal/>
              </border>
            </x14:dxf>
          </x14:cfRule>
          <xm:sqref>B824:H824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37973863-5056-4D47-A667-8190D74974FF}">
          <x14:formula1>
            <xm:f>Calculations!$B$3:$B$10</xm:f>
          </x14:formula1>
          <xm:sqref>F18</xm:sqref>
        </x14:dataValidation>
        <x14:dataValidation type="list" showInputMessage="1" showErrorMessage="1" xr:uid="{E8812390-B77D-4A2A-98C1-B477907932AA}">
          <x14:formula1>
            <xm:f>Calculations!$B$3:$B$11</xm:f>
          </x14:formula1>
          <xm:sqref>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E33F5-F5EE-FA47-A49A-FC809F1DCEB3}">
  <dimension ref="A1:I785"/>
  <sheetViews>
    <sheetView showGridLines="0" workbookViewId="0">
      <selection activeCell="D785" sqref="D785"/>
    </sheetView>
  </sheetViews>
  <sheetFormatPr baseColWidth="10" defaultColWidth="0" defaultRowHeight="13" x14ac:dyDescent="0.15"/>
  <cols>
    <col min="1" max="1" width="23.6640625" style="11" customWidth="1"/>
    <col min="2" max="8" width="10.83203125" customWidth="1"/>
    <col min="9" max="9" width="23.6640625" customWidth="1"/>
    <col min="10" max="16384" width="10.83203125" hidden="1"/>
  </cols>
  <sheetData>
    <row r="1" spans="2:8" s="11" customFormat="1" ht="31" customHeight="1" x14ac:dyDescent="0.15"/>
    <row r="2" spans="2:8" s="11" customFormat="1" x14ac:dyDescent="0.15"/>
    <row r="3" spans="2:8" s="11" customFormat="1" x14ac:dyDescent="0.15"/>
    <row r="4" spans="2:8" ht="30" x14ac:dyDescent="0.15">
      <c r="B4" s="37" t="s">
        <v>2</v>
      </c>
      <c r="C4" s="38" t="s">
        <v>5</v>
      </c>
      <c r="D4" s="38" t="s">
        <v>9</v>
      </c>
      <c r="E4" s="38" t="s">
        <v>11</v>
      </c>
      <c r="F4" s="38" t="s">
        <v>15</v>
      </c>
      <c r="G4" s="38" t="s">
        <v>7</v>
      </c>
      <c r="H4" s="38" t="s">
        <v>3</v>
      </c>
    </row>
    <row r="5" spans="2:8" x14ac:dyDescent="0.15">
      <c r="B5" s="39">
        <v>0</v>
      </c>
      <c r="C5" s="40">
        <f>'Compound Interest Calculator'!$F$12</f>
        <v>44378</v>
      </c>
      <c r="D5" s="41"/>
      <c r="E5" s="42">
        <f>PV</f>
        <v>8000</v>
      </c>
      <c r="F5" s="43"/>
      <c r="G5" s="42" t="str">
        <f>IF(D5="","",SUM(F$4:F5))</f>
        <v/>
      </c>
      <c r="H5" s="42">
        <f>PV</f>
        <v>8000</v>
      </c>
    </row>
    <row r="6" spans="2:8" x14ac:dyDescent="0.15">
      <c r="B6" s="21">
        <f>IF(H5="","",IF(B5&gt;='Compound Interest Calculator'!$F$10*p,"",B5+1))</f>
        <v>1</v>
      </c>
      <c r="C6" s="27">
        <f>IF(B6="","",IF(p=52,C5+7,IF(p=26,C5+14,IF(p=24,IF(MOD(B6,2)=0,EDATE('Compound Interest Calculator'!$F$12,B6/2),C5+14),IF(DAY(DATE(YEAR('Compound Interest Calculator'!$F$12),MONTH('Compound Interest Calculator'!$F$12)+(B6-1)*(12/p),DAY('Compound Interest Calculator'!$F$12)))&lt;&gt;DAY('Compound Interest Calculator'!$F$12),DATE(YEAR('Compound Interest Calculator'!$F$12),MONTH('Compound Interest Calculator'!$F$12)+B6*(12/p)+1,0),DATE(YEAR('Compound Interest Calculator'!$F$12),MONTH('Compound Interest Calculator'!$F$12)+B6*(12/p),DAY('Compound Interest Calculator'!$F$12)))))))</f>
        <v>44409</v>
      </c>
      <c r="D6" s="25">
        <f t="shared" ref="D6:D69" si="0">IF(B6="","",A)</f>
        <v>600</v>
      </c>
      <c r="E6" s="22">
        <f>IF(B6="","",SUM(D$4:D6)+PV)</f>
        <v>8600</v>
      </c>
      <c r="F6" s="22">
        <f>IF(B6="","",IF('Compound Interest Calculator'!$F$14="Daily",H5*( (1+rate)^(C6-C5)-1 ),H5*rate))</f>
        <v>51.472240880027442</v>
      </c>
      <c r="G6" s="22">
        <f>IF(D6="","",SUM(F$4:F6))</f>
        <v>51.472240880027442</v>
      </c>
      <c r="H6" s="23">
        <f t="shared" ref="H6:H69" si="1">IF(B6="","",H5+F6+D6)</f>
        <v>8651.4722408800262</v>
      </c>
    </row>
    <row r="7" spans="2:8" x14ac:dyDescent="0.15">
      <c r="B7" s="21">
        <f>IF(H6="","",IF(B6&gt;='Compound Interest Calculator'!$F$10*p,"",B6+1))</f>
        <v>2</v>
      </c>
      <c r="C7" s="27">
        <f>IF(B7="","",IF(p=52,C6+7,IF(p=26,C6+14,IF(p=24,IF(MOD(B7,2)=0,EDATE('Compound Interest Calculator'!$F$12,B7/2),C6+14),IF(DAY(DATE(YEAR('Compound Interest Calculator'!$F$12),MONTH('Compound Interest Calculator'!$F$12)+(B7-1)*(12/p),DAY('Compound Interest Calculator'!$F$12)))&lt;&gt;DAY('Compound Interest Calculator'!$F$12),DATE(YEAR('Compound Interest Calculator'!$F$12),MONTH('Compound Interest Calculator'!$F$12)+B7*(12/p)+1,0),DATE(YEAR('Compound Interest Calculator'!$F$12),MONTH('Compound Interest Calculator'!$F$12)+B7*(12/p),DAY('Compound Interest Calculator'!$F$12)))))))</f>
        <v>44440</v>
      </c>
      <c r="D7" s="25">
        <f t="shared" si="0"/>
        <v>600</v>
      </c>
      <c r="E7" s="22">
        <f>IF(B7="","",SUM(D$4:D7)+PV)</f>
        <v>9200</v>
      </c>
      <c r="F7" s="22">
        <f>IF(B7="","",IF('Compound Interest Calculator'!$F$14="Daily",H6*( (1+rate)^(C7-C6)-1 ),H6*rate))</f>
        <v>55.66383289368094</v>
      </c>
      <c r="G7" s="22">
        <f>IF(D7="","",SUM(F$4:F7))</f>
        <v>107.13607377370838</v>
      </c>
      <c r="H7" s="23">
        <f t="shared" si="1"/>
        <v>9307.1360737737068</v>
      </c>
    </row>
    <row r="8" spans="2:8" x14ac:dyDescent="0.15">
      <c r="B8" s="21">
        <f>IF(H7="","",IF(B7&gt;='Compound Interest Calculator'!$F$10*p,"",B7+1))</f>
        <v>3</v>
      </c>
      <c r="C8" s="27">
        <f>IF(B8="","",IF(p=52,C7+7,IF(p=26,C7+14,IF(p=24,IF(MOD(B8,2)=0,EDATE('Compound Interest Calculator'!$F$12,B8/2),C7+14),IF(DAY(DATE(YEAR('Compound Interest Calculator'!$F$12),MONTH('Compound Interest Calculator'!$F$12)+(B8-1)*(12/p),DAY('Compound Interest Calculator'!$F$12)))&lt;&gt;DAY('Compound Interest Calculator'!$F$12),DATE(YEAR('Compound Interest Calculator'!$F$12),MONTH('Compound Interest Calculator'!$F$12)+B8*(12/p)+1,0),DATE(YEAR('Compound Interest Calculator'!$F$12),MONTH('Compound Interest Calculator'!$F$12)+B8*(12/p),DAY('Compound Interest Calculator'!$F$12)))))))</f>
        <v>44470</v>
      </c>
      <c r="D8" s="25">
        <f t="shared" si="0"/>
        <v>600</v>
      </c>
      <c r="E8" s="22">
        <f>IF(B8="","",SUM(D$4:D8)+PV)</f>
        <v>9800</v>
      </c>
      <c r="F8" s="22">
        <f>IF(B8="","",IF('Compound Interest Calculator'!$F$14="Daily",H7*( (1+rate)^(C8-C7)-1 ),H7*rate))</f>
        <v>59.882393736559138</v>
      </c>
      <c r="G8" s="22">
        <f>IF(D8="","",SUM(F$4:F8))</f>
        <v>167.0184675102675</v>
      </c>
      <c r="H8" s="23">
        <f t="shared" si="1"/>
        <v>9967.0184675102664</v>
      </c>
    </row>
    <row r="9" spans="2:8" x14ac:dyDescent="0.15">
      <c r="B9" s="21">
        <f>IF(H8="","",IF(B8&gt;='Compound Interest Calculator'!$F$10*p,"",B8+1))</f>
        <v>4</v>
      </c>
      <c r="C9" s="27">
        <f>IF(B9="","",IF(p=52,C8+7,IF(p=26,C8+14,IF(p=24,IF(MOD(B9,2)=0,EDATE('Compound Interest Calculator'!$F$12,B9/2),C8+14),IF(DAY(DATE(YEAR('Compound Interest Calculator'!$F$12),MONTH('Compound Interest Calculator'!$F$12)+(B9-1)*(12/p),DAY('Compound Interest Calculator'!$F$12)))&lt;&gt;DAY('Compound Interest Calculator'!$F$12),DATE(YEAR('Compound Interest Calculator'!$F$12),MONTH('Compound Interest Calculator'!$F$12)+B9*(12/p)+1,0),DATE(YEAR('Compound Interest Calculator'!$F$12),MONTH('Compound Interest Calculator'!$F$12)+B9*(12/p),DAY('Compound Interest Calculator'!$F$12)))))))</f>
        <v>44501</v>
      </c>
      <c r="D9" s="25">
        <f t="shared" si="0"/>
        <v>600</v>
      </c>
      <c r="E9" s="22">
        <f>IF(B9="","",SUM(D$4:D9)+PV)</f>
        <v>10400</v>
      </c>
      <c r="F9" s="22">
        <f>IF(B9="","",IF('Compound Interest Calculator'!$F$14="Daily",H8*( (1+rate)^(C9-C8)-1 ),H8*rate))</f>
        <v>64.128096926921302</v>
      </c>
      <c r="G9" s="22">
        <f>IF(D9="","",SUM(F$4:F9))</f>
        <v>231.1465644371888</v>
      </c>
      <c r="H9" s="23">
        <f t="shared" si="1"/>
        <v>10631.146564437187</v>
      </c>
    </row>
    <row r="10" spans="2:8" x14ac:dyDescent="0.15">
      <c r="B10" s="21">
        <f>IF(H9="","",IF(B9&gt;='Compound Interest Calculator'!$F$10*p,"",B9+1))</f>
        <v>5</v>
      </c>
      <c r="C10" s="27">
        <f>IF(B10="","",IF(p=52,C9+7,IF(p=26,C9+14,IF(p=24,IF(MOD(B10,2)=0,EDATE('Compound Interest Calculator'!$F$12,B10/2),C9+14),IF(DAY(DATE(YEAR('Compound Interest Calculator'!$F$12),MONTH('Compound Interest Calculator'!$F$12)+(B10-1)*(12/p),DAY('Compound Interest Calculator'!$F$12)))&lt;&gt;DAY('Compound Interest Calculator'!$F$12),DATE(YEAR('Compound Interest Calculator'!$F$12),MONTH('Compound Interest Calculator'!$F$12)+B10*(12/p)+1,0),DATE(YEAR('Compound Interest Calculator'!$F$12),MONTH('Compound Interest Calculator'!$F$12)+B10*(12/p),DAY('Compound Interest Calculator'!$F$12)))))))</f>
        <v>44531</v>
      </c>
      <c r="D10" s="25">
        <f t="shared" si="0"/>
        <v>600</v>
      </c>
      <c r="E10" s="22">
        <f>IF(B10="","",SUM(D$4:D10)+PV)</f>
        <v>11000</v>
      </c>
      <c r="F10" s="22">
        <f>IF(B10="","",IF('Compound Interest Calculator'!$F$14="Daily",H9*( (1+rate)^(C10-C9)-1 ),H9*rate))</f>
        <v>68.401117099448385</v>
      </c>
      <c r="G10" s="22">
        <f>IF(D10="","",SUM(F$4:F10))</f>
        <v>299.54768153663719</v>
      </c>
      <c r="H10" s="23">
        <f t="shared" si="1"/>
        <v>11299.547681536636</v>
      </c>
    </row>
    <row r="11" spans="2:8" x14ac:dyDescent="0.15">
      <c r="B11" s="21">
        <f>IF(H10="","",IF(B10&gt;='Compound Interest Calculator'!$F$10*p,"",B10+1))</f>
        <v>6</v>
      </c>
      <c r="C11" s="27">
        <f>IF(B11="","",IF(p=52,C10+7,IF(p=26,C10+14,IF(p=24,IF(MOD(B11,2)=0,EDATE('Compound Interest Calculator'!$F$12,B11/2),C10+14),IF(DAY(DATE(YEAR('Compound Interest Calculator'!$F$12),MONTH('Compound Interest Calculator'!$F$12)+(B11-1)*(12/p),DAY('Compound Interest Calculator'!$F$12)))&lt;&gt;DAY('Compound Interest Calculator'!$F$12),DATE(YEAR('Compound Interest Calculator'!$F$12),MONTH('Compound Interest Calculator'!$F$12)+B11*(12/p)+1,0),DATE(YEAR('Compound Interest Calculator'!$F$12),MONTH('Compound Interest Calculator'!$F$12)+B11*(12/p),DAY('Compound Interest Calculator'!$F$12)))))))</f>
        <v>44562</v>
      </c>
      <c r="D11" s="25">
        <f t="shared" si="0"/>
        <v>600</v>
      </c>
      <c r="E11" s="22">
        <f>IF(B11="","",SUM(D$4:D11)+PV)</f>
        <v>11600</v>
      </c>
      <c r="F11" s="22">
        <f>IF(B11="","",IF('Compound Interest Calculator'!$F$14="Daily",H10*( (1+rate)^(C11-C10)-1 ),H10*rate))</f>
        <v>72.701630012426165</v>
      </c>
      <c r="G11" s="22">
        <f>IF(D11="","",SUM(F$4:F11))</f>
        <v>372.24931154906335</v>
      </c>
      <c r="H11" s="23">
        <f t="shared" si="1"/>
        <v>11972.249311549063</v>
      </c>
    </row>
    <row r="12" spans="2:8" x14ac:dyDescent="0.15">
      <c r="B12" s="21">
        <f>IF(H11="","",IF(B11&gt;='Compound Interest Calculator'!$F$10*p,"",B11+1))</f>
        <v>7</v>
      </c>
      <c r="C12" s="27">
        <f>IF(B12="","",IF(p=52,C11+7,IF(p=26,C11+14,IF(p=24,IF(MOD(B12,2)=0,EDATE('Compound Interest Calculator'!$F$12,B12/2),C11+14),IF(DAY(DATE(YEAR('Compound Interest Calculator'!$F$12),MONTH('Compound Interest Calculator'!$F$12)+(B12-1)*(12/p),DAY('Compound Interest Calculator'!$F$12)))&lt;&gt;DAY('Compound Interest Calculator'!$F$12),DATE(YEAR('Compound Interest Calculator'!$F$12),MONTH('Compound Interest Calculator'!$F$12)+B12*(12/p)+1,0),DATE(YEAR('Compound Interest Calculator'!$F$12),MONTH('Compound Interest Calculator'!$F$12)+B12*(12/p),DAY('Compound Interest Calculator'!$F$12)))))))</f>
        <v>44593</v>
      </c>
      <c r="D12" s="25">
        <f t="shared" si="0"/>
        <v>600</v>
      </c>
      <c r="E12" s="22">
        <f>IF(B12="","",SUM(D$4:D12)+PV)</f>
        <v>12200</v>
      </c>
      <c r="F12" s="22">
        <f>IF(B12="","",IF('Compound Interest Calculator'!$F$14="Daily",H11*( (1+rate)^(C12-C11)-1 ),H11*rate))</f>
        <v>77.029812554974512</v>
      </c>
      <c r="G12" s="22">
        <f>IF(D12="","",SUM(F$4:F12))</f>
        <v>449.27912410403786</v>
      </c>
      <c r="H12" s="23">
        <f t="shared" si="1"/>
        <v>12649.279124104038</v>
      </c>
    </row>
    <row r="13" spans="2:8" x14ac:dyDescent="0.15">
      <c r="B13" s="21">
        <f>IF(H12="","",IF(B12&gt;='Compound Interest Calculator'!$F$10*p,"",B12+1))</f>
        <v>8</v>
      </c>
      <c r="C13" s="27">
        <f>IF(B13="","",IF(p=52,C12+7,IF(p=26,C12+14,IF(p=24,IF(MOD(B13,2)=0,EDATE('Compound Interest Calculator'!$F$12,B13/2),C12+14),IF(DAY(DATE(YEAR('Compound Interest Calculator'!$F$12),MONTH('Compound Interest Calculator'!$F$12)+(B13-1)*(12/p),DAY('Compound Interest Calculator'!$F$12)))&lt;&gt;DAY('Compound Interest Calculator'!$F$12),DATE(YEAR('Compound Interest Calculator'!$F$12),MONTH('Compound Interest Calculator'!$F$12)+B13*(12/p)+1,0),DATE(YEAR('Compound Interest Calculator'!$F$12),MONTH('Compound Interest Calculator'!$F$12)+B13*(12/p),DAY('Compound Interest Calculator'!$F$12)))))))</f>
        <v>44621</v>
      </c>
      <c r="D13" s="25">
        <f t="shared" si="0"/>
        <v>600</v>
      </c>
      <c r="E13" s="22">
        <f>IF(B13="","",SUM(D$4:D13)+PV)</f>
        <v>12800</v>
      </c>
      <c r="F13" s="22">
        <f>IF(B13="","",IF('Compound Interest Calculator'!$F$14="Daily",H12*( (1+rate)^(C13-C12)-1 ),H12*rate))</f>
        <v>81.385842754323193</v>
      </c>
      <c r="G13" s="22">
        <f>IF(D13="","",SUM(F$4:F13))</f>
        <v>530.66496685836103</v>
      </c>
      <c r="H13" s="23">
        <f t="shared" si="1"/>
        <v>13330.664966858361</v>
      </c>
    </row>
    <row r="14" spans="2:8" x14ac:dyDescent="0.15">
      <c r="B14" s="21">
        <f>IF(H13="","",IF(B13&gt;='Compound Interest Calculator'!$F$10*p,"",B13+1))</f>
        <v>9</v>
      </c>
      <c r="C14" s="27">
        <f>IF(B14="","",IF(p=52,C13+7,IF(p=26,C13+14,IF(p=24,IF(MOD(B14,2)=0,EDATE('Compound Interest Calculator'!$F$12,B14/2),C13+14),IF(DAY(DATE(YEAR('Compound Interest Calculator'!$F$12),MONTH('Compound Interest Calculator'!$F$12)+(B14-1)*(12/p),DAY('Compound Interest Calculator'!$F$12)))&lt;&gt;DAY('Compound Interest Calculator'!$F$12),DATE(YEAR('Compound Interest Calculator'!$F$12),MONTH('Compound Interest Calculator'!$F$12)+B14*(12/p)+1,0),DATE(YEAR('Compound Interest Calculator'!$F$12),MONTH('Compound Interest Calculator'!$F$12)+B14*(12/p),DAY('Compound Interest Calculator'!$F$12)))))))</f>
        <v>44652</v>
      </c>
      <c r="D14" s="25">
        <f t="shared" si="0"/>
        <v>600</v>
      </c>
      <c r="E14" s="22">
        <f>IF(B14="","",SUM(D$4:D14)+PV)</f>
        <v>13400</v>
      </c>
      <c r="F14" s="22">
        <f>IF(B14="","",IF('Compound Interest Calculator'!$F$14="Daily",H13*( (1+rate)^(C14-C13)-1 ),H13*rate))</f>
        <v>85.769899783134576</v>
      </c>
      <c r="G14" s="22">
        <f>IF(D14="","",SUM(F$4:F14))</f>
        <v>616.43486664149555</v>
      </c>
      <c r="H14" s="23">
        <f t="shared" si="1"/>
        <v>14016.434866641495</v>
      </c>
    </row>
    <row r="15" spans="2:8" x14ac:dyDescent="0.15">
      <c r="B15" s="21">
        <f>IF(H14="","",IF(B14&gt;='Compound Interest Calculator'!$F$10*p,"",B14+1))</f>
        <v>10</v>
      </c>
      <c r="C15" s="27">
        <f>IF(B15="","",IF(p=52,C14+7,IF(p=26,C14+14,IF(p=24,IF(MOD(B15,2)=0,EDATE('Compound Interest Calculator'!$F$12,B15/2),C14+14),IF(DAY(DATE(YEAR('Compound Interest Calculator'!$F$12),MONTH('Compound Interest Calculator'!$F$12)+(B15-1)*(12/p),DAY('Compound Interest Calculator'!$F$12)))&lt;&gt;DAY('Compound Interest Calculator'!$F$12),DATE(YEAR('Compound Interest Calculator'!$F$12),MONTH('Compound Interest Calculator'!$F$12)+B15*(12/p)+1,0),DATE(YEAR('Compound Interest Calculator'!$F$12),MONTH('Compound Interest Calculator'!$F$12)+B15*(12/p),DAY('Compound Interest Calculator'!$F$12)))))))</f>
        <v>44682</v>
      </c>
      <c r="D15" s="25">
        <f t="shared" si="0"/>
        <v>600</v>
      </c>
      <c r="E15" s="22">
        <f>IF(B15="","",SUM(D$4:D15)+PV)</f>
        <v>14000</v>
      </c>
      <c r="F15" s="22">
        <f>IF(B15="","",IF('Compound Interest Calculator'!$F$14="Daily",H14*( (1+rate)^(C15-C14)-1 ),H14*rate))</f>
        <v>90.18216396687329</v>
      </c>
      <c r="G15" s="22">
        <f>IF(D15="","",SUM(F$4:F15))</f>
        <v>706.61703060836885</v>
      </c>
      <c r="H15" s="23">
        <f t="shared" si="1"/>
        <v>14706.617030608368</v>
      </c>
    </row>
    <row r="16" spans="2:8" x14ac:dyDescent="0.15">
      <c r="B16" s="21">
        <f>IF(H15="","",IF(B15&gt;='Compound Interest Calculator'!$F$10*p,"",B15+1))</f>
        <v>11</v>
      </c>
      <c r="C16" s="27">
        <f>IF(B16="","",IF(p=52,C15+7,IF(p=26,C15+14,IF(p=24,IF(MOD(B16,2)=0,EDATE('Compound Interest Calculator'!$F$12,B16/2),C15+14),IF(DAY(DATE(YEAR('Compound Interest Calculator'!$F$12),MONTH('Compound Interest Calculator'!$F$12)+(B16-1)*(12/p),DAY('Compound Interest Calculator'!$F$12)))&lt;&gt;DAY('Compound Interest Calculator'!$F$12),DATE(YEAR('Compound Interest Calculator'!$F$12),MONTH('Compound Interest Calculator'!$F$12)+B16*(12/p)+1,0),DATE(YEAR('Compound Interest Calculator'!$F$12),MONTH('Compound Interest Calculator'!$F$12)+B16*(12/p),DAY('Compound Interest Calculator'!$F$12)))))))</f>
        <v>44713</v>
      </c>
      <c r="D16" s="25">
        <f t="shared" si="0"/>
        <v>600</v>
      </c>
      <c r="E16" s="22">
        <f>IF(B16="","",SUM(D$4:D16)+PV)</f>
        <v>14600</v>
      </c>
      <c r="F16" s="22">
        <f>IF(B16="","",IF('Compound Interest Calculator'!$F$14="Daily",H15*( (1+rate)^(C16-C15)-1 ),H15*rate))</f>
        <v>94.622816791223471</v>
      </c>
      <c r="G16" s="22">
        <f>IF(D16="","",SUM(F$4:F16))</f>
        <v>801.23984739959235</v>
      </c>
      <c r="H16" s="23">
        <f t="shared" si="1"/>
        <v>15401.239847399591</v>
      </c>
    </row>
    <row r="17" spans="2:8" x14ac:dyDescent="0.15">
      <c r="B17" s="21">
        <f>IF(H16="","",IF(B16&gt;='Compound Interest Calculator'!$F$10*p,"",B16+1))</f>
        <v>12</v>
      </c>
      <c r="C17" s="27">
        <f>IF(B17="","",IF(p=52,C16+7,IF(p=26,C16+14,IF(p=24,IF(MOD(B17,2)=0,EDATE('Compound Interest Calculator'!$F$12,B17/2),C16+14),IF(DAY(DATE(YEAR('Compound Interest Calculator'!$F$12),MONTH('Compound Interest Calculator'!$F$12)+(B17-1)*(12/p),DAY('Compound Interest Calculator'!$F$12)))&lt;&gt;DAY('Compound Interest Calculator'!$F$12),DATE(YEAR('Compound Interest Calculator'!$F$12),MONTH('Compound Interest Calculator'!$F$12)+B17*(12/p)+1,0),DATE(YEAR('Compound Interest Calculator'!$F$12),MONTH('Compound Interest Calculator'!$F$12)+B17*(12/p),DAY('Compound Interest Calculator'!$F$12)))))))</f>
        <v>44743</v>
      </c>
      <c r="D17" s="25">
        <f t="shared" si="0"/>
        <v>600</v>
      </c>
      <c r="E17" s="22">
        <f>IF(B17="","",SUM(D$4:D17)+PV)</f>
        <v>15200</v>
      </c>
      <c r="F17" s="22">
        <f>IF(B17="","",IF('Compound Interest Calculator'!$F$14="Daily",H16*( (1+rate)^(C17-C16)-1 ),H16*rate))</f>
        <v>99.092040909553603</v>
      </c>
      <c r="G17" s="22">
        <f>IF(D17="","",SUM(F$4:F17))</f>
        <v>900.33188830914594</v>
      </c>
      <c r="H17" s="23">
        <f t="shared" si="1"/>
        <v>16100.331888309145</v>
      </c>
    </row>
    <row r="18" spans="2:8" x14ac:dyDescent="0.15">
      <c r="B18" s="21">
        <f>IF(H17="","",IF(B17&gt;='Compound Interest Calculator'!$F$10*p,"",B17+1))</f>
        <v>13</v>
      </c>
      <c r="C18" s="27">
        <f>IF(B18="","",IF(p=52,C17+7,IF(p=26,C17+14,IF(p=24,IF(MOD(B18,2)=0,EDATE('Compound Interest Calculator'!$F$12,B18/2),C17+14),IF(DAY(DATE(YEAR('Compound Interest Calculator'!$F$12),MONTH('Compound Interest Calculator'!$F$12)+(B18-1)*(12/p),DAY('Compound Interest Calculator'!$F$12)))&lt;&gt;DAY('Compound Interest Calculator'!$F$12),DATE(YEAR('Compound Interest Calculator'!$F$12),MONTH('Compound Interest Calculator'!$F$12)+B18*(12/p)+1,0),DATE(YEAR('Compound Interest Calculator'!$F$12),MONTH('Compound Interest Calculator'!$F$12)+B18*(12/p),DAY('Compound Interest Calculator'!$F$12)))))))</f>
        <v>44774</v>
      </c>
      <c r="D18" s="25">
        <f t="shared" si="0"/>
        <v>600</v>
      </c>
      <c r="E18" s="22">
        <f>IF(B18="","",SUM(D$4:D18)+PV)</f>
        <v>15800</v>
      </c>
      <c r="F18" s="22">
        <f>IF(B18="","",IF('Compound Interest Calculator'!$F$14="Daily",H17*( (1+rate)^(C18-C17)-1 ),H17*rate))</f>
        <v>103.59002015042942</v>
      </c>
      <c r="G18" s="22">
        <f>IF(D18="","",SUM(F$4:F18))</f>
        <v>1003.9219084595753</v>
      </c>
      <c r="H18" s="23">
        <f t="shared" si="1"/>
        <v>16803.921908459575</v>
      </c>
    </row>
    <row r="19" spans="2:8" x14ac:dyDescent="0.15">
      <c r="B19" s="21">
        <f>IF(H18="","",IF(B18&gt;='Compound Interest Calculator'!$F$10*p,"",B18+1))</f>
        <v>14</v>
      </c>
      <c r="C19" s="27">
        <f>IF(B19="","",IF(p=52,C18+7,IF(p=26,C18+14,IF(p=24,IF(MOD(B19,2)=0,EDATE('Compound Interest Calculator'!$F$12,B19/2),C18+14),IF(DAY(DATE(YEAR('Compound Interest Calculator'!$F$12),MONTH('Compound Interest Calculator'!$F$12)+(B19-1)*(12/p),DAY('Compound Interest Calculator'!$F$12)))&lt;&gt;DAY('Compound Interest Calculator'!$F$12),DATE(YEAR('Compound Interest Calculator'!$F$12),MONTH('Compound Interest Calculator'!$F$12)+B19*(12/p)+1,0),DATE(YEAR('Compound Interest Calculator'!$F$12),MONTH('Compound Interest Calculator'!$F$12)+B19*(12/p),DAY('Compound Interest Calculator'!$F$12)))))))</f>
        <v>44805</v>
      </c>
      <c r="D19" s="25">
        <f t="shared" si="0"/>
        <v>600</v>
      </c>
      <c r="E19" s="22">
        <f>IF(B19="","",SUM(D$4:D19)+PV)</f>
        <v>16400</v>
      </c>
      <c r="F19" s="22">
        <f>IF(B19="","",IF('Compound Interest Calculator'!$F$14="Daily",H18*( (1+rate)^(C19-C18)-1 ),H18*rate))</f>
        <v>108.11693952517521</v>
      </c>
      <c r="G19" s="22">
        <f>IF(D19="","",SUM(F$4:F19))</f>
        <v>1112.0388479847506</v>
      </c>
      <c r="H19" s="23">
        <f t="shared" si="1"/>
        <v>17512.03884798475</v>
      </c>
    </row>
    <row r="20" spans="2:8" x14ac:dyDescent="0.15">
      <c r="B20" s="21">
        <f>IF(H19="","",IF(B19&gt;='Compound Interest Calculator'!$F$10*p,"",B19+1))</f>
        <v>15</v>
      </c>
      <c r="C20" s="27">
        <f>IF(B20="","",IF(p=52,C19+7,IF(p=26,C19+14,IF(p=24,IF(MOD(B20,2)=0,EDATE('Compound Interest Calculator'!$F$12,B20/2),C19+14),IF(DAY(DATE(YEAR('Compound Interest Calculator'!$F$12),MONTH('Compound Interest Calculator'!$F$12)+(B20-1)*(12/p),DAY('Compound Interest Calculator'!$F$12)))&lt;&gt;DAY('Compound Interest Calculator'!$F$12),DATE(YEAR('Compound Interest Calculator'!$F$12),MONTH('Compound Interest Calculator'!$F$12)+B20*(12/p)+1,0),DATE(YEAR('Compound Interest Calculator'!$F$12),MONTH('Compound Interest Calculator'!$F$12)+B20*(12/p),DAY('Compound Interest Calculator'!$F$12)))))))</f>
        <v>44835</v>
      </c>
      <c r="D20" s="25">
        <f t="shared" si="0"/>
        <v>600</v>
      </c>
      <c r="E20" s="22">
        <f>IF(B20="","",SUM(D$4:D20)+PV)</f>
        <v>17000</v>
      </c>
      <c r="F20" s="22">
        <f>IF(B20="","",IF('Compound Interest Calculator'!$F$14="Daily",H19*( (1+rate)^(C20-C19)-1 ),H19*rate))</f>
        <v>112.67298523548367</v>
      </c>
      <c r="G20" s="22">
        <f>IF(D20="","",SUM(F$4:F20))</f>
        <v>1224.7118332202342</v>
      </c>
      <c r="H20" s="23">
        <f t="shared" si="1"/>
        <v>18224.711833220234</v>
      </c>
    </row>
    <row r="21" spans="2:8" x14ac:dyDescent="0.15">
      <c r="B21" s="21">
        <f>IF(H20="","",IF(B20&gt;='Compound Interest Calculator'!$F$10*p,"",B20+1))</f>
        <v>16</v>
      </c>
      <c r="C21" s="27">
        <f>IF(B21="","",IF(p=52,C20+7,IF(p=26,C20+14,IF(p=24,IF(MOD(B21,2)=0,EDATE('Compound Interest Calculator'!$F$12,B21/2),C20+14),IF(DAY(DATE(YEAR('Compound Interest Calculator'!$F$12),MONTH('Compound Interest Calculator'!$F$12)+(B21-1)*(12/p),DAY('Compound Interest Calculator'!$F$12)))&lt;&gt;DAY('Compound Interest Calculator'!$F$12),DATE(YEAR('Compound Interest Calculator'!$F$12),MONTH('Compound Interest Calculator'!$F$12)+B21*(12/p)+1,0),DATE(YEAR('Compound Interest Calculator'!$F$12),MONTH('Compound Interest Calculator'!$F$12)+B21*(12/p),DAY('Compound Interest Calculator'!$F$12)))))))</f>
        <v>44866</v>
      </c>
      <c r="D21" s="25">
        <f t="shared" si="0"/>
        <v>600</v>
      </c>
      <c r="E21" s="22">
        <f>IF(B21="","",SUM(D$4:D21)+PV)</f>
        <v>17600</v>
      </c>
      <c r="F21" s="22">
        <f>IF(B21="","",IF('Compound Interest Calculator'!$F$14="Daily",H20*( (1+rate)^(C21-C20)-1 ),H20*rate))</f>
        <v>117.2583446810748</v>
      </c>
      <c r="G21" s="22">
        <f>IF(D21="","",SUM(F$4:F21))</f>
        <v>1341.9701779013089</v>
      </c>
      <c r="H21" s="23">
        <f t="shared" si="1"/>
        <v>18941.970177901308</v>
      </c>
    </row>
    <row r="22" spans="2:8" x14ac:dyDescent="0.15">
      <c r="B22" s="21">
        <f>IF(H21="","",IF(B21&gt;='Compound Interest Calculator'!$F$10*p,"",B21+1))</f>
        <v>17</v>
      </c>
      <c r="C22" s="27">
        <f>IF(B22="","",IF(p=52,C21+7,IF(p=26,C21+14,IF(p=24,IF(MOD(B22,2)=0,EDATE('Compound Interest Calculator'!$F$12,B22/2),C21+14),IF(DAY(DATE(YEAR('Compound Interest Calculator'!$F$12),MONTH('Compound Interest Calculator'!$F$12)+(B22-1)*(12/p),DAY('Compound Interest Calculator'!$F$12)))&lt;&gt;DAY('Compound Interest Calculator'!$F$12),DATE(YEAR('Compound Interest Calculator'!$F$12),MONTH('Compound Interest Calculator'!$F$12)+B22*(12/p)+1,0),DATE(YEAR('Compound Interest Calculator'!$F$12),MONTH('Compound Interest Calculator'!$F$12)+B22*(12/p),DAY('Compound Interest Calculator'!$F$12)))))))</f>
        <v>44896</v>
      </c>
      <c r="D22" s="25">
        <f t="shared" si="0"/>
        <v>600</v>
      </c>
      <c r="E22" s="22">
        <f>IF(B22="","",SUM(D$4:D22)+PV)</f>
        <v>18200</v>
      </c>
      <c r="F22" s="22">
        <f>IF(B22="","",IF('Compound Interest Calculator'!$F$14="Daily",H21*( (1+rate)^(C22-C21)-1 ),H21*rate))</f>
        <v>121.87320646740405</v>
      </c>
      <c r="G22" s="22">
        <f>IF(D22="","",SUM(F$4:F22))</f>
        <v>1463.843384368713</v>
      </c>
      <c r="H22" s="23">
        <f t="shared" si="1"/>
        <v>19663.843384368713</v>
      </c>
    </row>
    <row r="23" spans="2:8" x14ac:dyDescent="0.15">
      <c r="B23" s="21">
        <f>IF(H22="","",IF(B22&gt;='Compound Interest Calculator'!$F$10*p,"",B22+1))</f>
        <v>18</v>
      </c>
      <c r="C23" s="27">
        <f>IF(B23="","",IF(p=52,C22+7,IF(p=26,C22+14,IF(p=24,IF(MOD(B23,2)=0,EDATE('Compound Interest Calculator'!$F$12,B23/2),C22+14),IF(DAY(DATE(YEAR('Compound Interest Calculator'!$F$12),MONTH('Compound Interest Calculator'!$F$12)+(B23-1)*(12/p),DAY('Compound Interest Calculator'!$F$12)))&lt;&gt;DAY('Compound Interest Calculator'!$F$12),DATE(YEAR('Compound Interest Calculator'!$F$12),MONTH('Compound Interest Calculator'!$F$12)+B23*(12/p)+1,0),DATE(YEAR('Compound Interest Calculator'!$F$12),MONTH('Compound Interest Calculator'!$F$12)+B23*(12/p),DAY('Compound Interest Calculator'!$F$12)))))))</f>
        <v>44927</v>
      </c>
      <c r="D23" s="25">
        <f t="shared" si="0"/>
        <v>600</v>
      </c>
      <c r="E23" s="22">
        <f>IF(B23="","",SUM(D$4:D23)+PV)</f>
        <v>18800</v>
      </c>
      <c r="F23" s="22">
        <f>IF(B23="","",IF('Compound Interest Calculator'!$F$14="Daily",H22*( (1+rate)^(C23-C22)-1 ),H22*rate))</f>
        <v>126.51776041342005</v>
      </c>
      <c r="G23" s="22">
        <f>IF(D23="","",SUM(F$4:F23))</f>
        <v>1590.3611447821331</v>
      </c>
      <c r="H23" s="23">
        <f t="shared" si="1"/>
        <v>20390.361144782131</v>
      </c>
    </row>
    <row r="24" spans="2:8" x14ac:dyDescent="0.15">
      <c r="B24" s="21">
        <f>IF(H23="","",IF(B23&gt;='Compound Interest Calculator'!$F$10*p,"",B23+1))</f>
        <v>19</v>
      </c>
      <c r="C24" s="27">
        <f>IF(B24="","",IF(p=52,C23+7,IF(p=26,C23+14,IF(p=24,IF(MOD(B24,2)=0,EDATE('Compound Interest Calculator'!$F$12,B24/2),C23+14),IF(DAY(DATE(YEAR('Compound Interest Calculator'!$F$12),MONTH('Compound Interest Calculator'!$F$12)+(B24-1)*(12/p),DAY('Compound Interest Calculator'!$F$12)))&lt;&gt;DAY('Compound Interest Calculator'!$F$12),DATE(YEAR('Compound Interest Calculator'!$F$12),MONTH('Compound Interest Calculator'!$F$12)+B24*(12/p)+1,0),DATE(YEAR('Compound Interest Calculator'!$F$12),MONTH('Compound Interest Calculator'!$F$12)+B24*(12/p),DAY('Compound Interest Calculator'!$F$12)))))))</f>
        <v>44958</v>
      </c>
      <c r="D24" s="25">
        <f t="shared" si="0"/>
        <v>600</v>
      </c>
      <c r="E24" s="22">
        <f>IF(B24="","",SUM(D$4:D24)+PV)</f>
        <v>19400</v>
      </c>
      <c r="F24" s="22">
        <f>IF(B24="","",IF('Compound Interest Calculator'!$F$14="Daily",H23*( (1+rate)^(C24-C23)-1 ),H23*rate))</f>
        <v>131.19219755937226</v>
      </c>
      <c r="G24" s="22">
        <f>IF(D24="","",SUM(F$4:F24))</f>
        <v>1721.5533423415054</v>
      </c>
      <c r="H24" s="23">
        <f t="shared" si="1"/>
        <v>21121.553342341504</v>
      </c>
    </row>
    <row r="25" spans="2:8" x14ac:dyDescent="0.15">
      <c r="B25" s="21">
        <f>IF(H24="","",IF(B24&gt;='Compound Interest Calculator'!$F$10*p,"",B24+1))</f>
        <v>20</v>
      </c>
      <c r="C25" s="27">
        <f>IF(B25="","",IF(p=52,C24+7,IF(p=26,C24+14,IF(p=24,IF(MOD(B25,2)=0,EDATE('Compound Interest Calculator'!$F$12,B25/2),C24+14),IF(DAY(DATE(YEAR('Compound Interest Calculator'!$F$12),MONTH('Compound Interest Calculator'!$F$12)+(B25-1)*(12/p),DAY('Compound Interest Calculator'!$F$12)))&lt;&gt;DAY('Compound Interest Calculator'!$F$12),DATE(YEAR('Compound Interest Calculator'!$F$12),MONTH('Compound Interest Calculator'!$F$12)+B25*(12/p)+1,0),DATE(YEAR('Compound Interest Calculator'!$F$12),MONTH('Compound Interest Calculator'!$F$12)+B25*(12/p),DAY('Compound Interest Calculator'!$F$12)))))))</f>
        <v>44986</v>
      </c>
      <c r="D25" s="25">
        <f t="shared" si="0"/>
        <v>600</v>
      </c>
      <c r="E25" s="22">
        <f>IF(B25="","",SUM(D$4:D25)+PV)</f>
        <v>20000</v>
      </c>
      <c r="F25" s="22">
        <f>IF(B25="","",IF('Compound Interest Calculator'!$F$14="Daily",H24*( (1+rate)^(C25-C24)-1 ),H24*rate))</f>
        <v>135.89671017466881</v>
      </c>
      <c r="G25" s="22">
        <f>IF(D25="","",SUM(F$4:F25))</f>
        <v>1857.4500525161743</v>
      </c>
      <c r="H25" s="23">
        <f t="shared" si="1"/>
        <v>21857.450052516171</v>
      </c>
    </row>
    <row r="26" spans="2:8" x14ac:dyDescent="0.15">
      <c r="B26" s="21">
        <f>IF(H25="","",IF(B25&gt;='Compound Interest Calculator'!$F$10*p,"",B25+1))</f>
        <v>21</v>
      </c>
      <c r="C26" s="27">
        <f>IF(B26="","",IF(p=52,C25+7,IF(p=26,C25+14,IF(p=24,IF(MOD(B26,2)=0,EDATE('Compound Interest Calculator'!$F$12,B26/2),C25+14),IF(DAY(DATE(YEAR('Compound Interest Calculator'!$F$12),MONTH('Compound Interest Calculator'!$F$12)+(B26-1)*(12/p),DAY('Compound Interest Calculator'!$F$12)))&lt;&gt;DAY('Compound Interest Calculator'!$F$12),DATE(YEAR('Compound Interest Calculator'!$F$12),MONTH('Compound Interest Calculator'!$F$12)+B26*(12/p)+1,0),DATE(YEAR('Compound Interest Calculator'!$F$12),MONTH('Compound Interest Calculator'!$F$12)+B26*(12/p),DAY('Compound Interest Calculator'!$F$12)))))))</f>
        <v>45017</v>
      </c>
      <c r="D26" s="25">
        <f t="shared" si="0"/>
        <v>600</v>
      </c>
      <c r="E26" s="22">
        <f>IF(B26="","",SUM(D$4:D26)+PV)</f>
        <v>20600</v>
      </c>
      <c r="F26" s="22">
        <f>IF(B26="","",IF('Compound Interest Calculator'!$F$14="Daily",H25*( (1+rate)^(C26-C25)-1 ),H25*rate))</f>
        <v>140.63149176578511</v>
      </c>
      <c r="G26" s="22">
        <f>IF(D26="","",SUM(F$4:F26))</f>
        <v>1998.0815442819594</v>
      </c>
      <c r="H26" s="23">
        <f t="shared" si="1"/>
        <v>22598.081544281955</v>
      </c>
    </row>
    <row r="27" spans="2:8" x14ac:dyDescent="0.15">
      <c r="B27" s="21">
        <f>IF(H26="","",IF(B26&gt;='Compound Interest Calculator'!$F$10*p,"",B26+1))</f>
        <v>22</v>
      </c>
      <c r="C27" s="27">
        <f>IF(B27="","",IF(p=52,C26+7,IF(p=26,C26+14,IF(p=24,IF(MOD(B27,2)=0,EDATE('Compound Interest Calculator'!$F$12,B27/2),C26+14),IF(DAY(DATE(YEAR('Compound Interest Calculator'!$F$12),MONTH('Compound Interest Calculator'!$F$12)+(B27-1)*(12/p),DAY('Compound Interest Calculator'!$F$12)))&lt;&gt;DAY('Compound Interest Calculator'!$F$12),DATE(YEAR('Compound Interest Calculator'!$F$12),MONTH('Compound Interest Calculator'!$F$12)+B27*(12/p)+1,0),DATE(YEAR('Compound Interest Calculator'!$F$12),MONTH('Compound Interest Calculator'!$F$12)+B27*(12/p),DAY('Compound Interest Calculator'!$F$12)))))))</f>
        <v>45047</v>
      </c>
      <c r="D27" s="25">
        <f t="shared" si="0"/>
        <v>600</v>
      </c>
      <c r="E27" s="22">
        <f>IF(B27="","",SUM(D$4:D27)+PV)</f>
        <v>21200</v>
      </c>
      <c r="F27" s="22">
        <f>IF(B27="","",IF('Compound Interest Calculator'!$F$14="Daily",H26*( (1+rate)^(C27-C26)-1 ),H26*rate))</f>
        <v>145.39673708422291</v>
      </c>
      <c r="G27" s="22">
        <f>IF(D27="","",SUM(F$4:F27))</f>
        <v>2143.4782813661823</v>
      </c>
      <c r="H27" s="23">
        <f t="shared" si="1"/>
        <v>23343.478281366177</v>
      </c>
    </row>
    <row r="28" spans="2:8" x14ac:dyDescent="0.15">
      <c r="B28" s="21">
        <f>IF(H27="","",IF(B27&gt;='Compound Interest Calculator'!$F$10*p,"",B27+1))</f>
        <v>23</v>
      </c>
      <c r="C28" s="27">
        <f>IF(B28="","",IF(p=52,C27+7,IF(p=26,C27+14,IF(p=24,IF(MOD(B28,2)=0,EDATE('Compound Interest Calculator'!$F$12,B28/2),C27+14),IF(DAY(DATE(YEAR('Compound Interest Calculator'!$F$12),MONTH('Compound Interest Calculator'!$F$12)+(B28-1)*(12/p),DAY('Compound Interest Calculator'!$F$12)))&lt;&gt;DAY('Compound Interest Calculator'!$F$12),DATE(YEAR('Compound Interest Calculator'!$F$12),MONTH('Compound Interest Calculator'!$F$12)+B28*(12/p)+1,0),DATE(YEAR('Compound Interest Calculator'!$F$12),MONTH('Compound Interest Calculator'!$F$12)+B28*(12/p),DAY('Compound Interest Calculator'!$F$12)))))))</f>
        <v>45078</v>
      </c>
      <c r="D28" s="25">
        <f t="shared" si="0"/>
        <v>600</v>
      </c>
      <c r="E28" s="22">
        <f>IF(B28="","",SUM(D$4:D28)+PV)</f>
        <v>21800</v>
      </c>
      <c r="F28" s="22">
        <f>IF(B28="","",IF('Compound Interest Calculator'!$F$14="Daily",H27*( (1+rate)^(C28-C27)-1 ),H27*rate))</f>
        <v>150.19264213452112</v>
      </c>
      <c r="G28" s="22">
        <f>IF(D28="","",SUM(F$4:F28))</f>
        <v>2293.6709235007033</v>
      </c>
      <c r="H28" s="23">
        <f t="shared" si="1"/>
        <v>24093.670923500697</v>
      </c>
    </row>
    <row r="29" spans="2:8" x14ac:dyDescent="0.15">
      <c r="B29" s="21">
        <f>IF(H28="","",IF(B28&gt;='Compound Interest Calculator'!$F$10*p,"",B28+1))</f>
        <v>24</v>
      </c>
      <c r="C29" s="27">
        <f>IF(B29="","",IF(p=52,C28+7,IF(p=26,C28+14,IF(p=24,IF(MOD(B29,2)=0,EDATE('Compound Interest Calculator'!$F$12,B29/2),C28+14),IF(DAY(DATE(YEAR('Compound Interest Calculator'!$F$12),MONTH('Compound Interest Calculator'!$F$12)+(B29-1)*(12/p),DAY('Compound Interest Calculator'!$F$12)))&lt;&gt;DAY('Compound Interest Calculator'!$F$12),DATE(YEAR('Compound Interest Calculator'!$F$12),MONTH('Compound Interest Calculator'!$F$12)+B29*(12/p)+1,0),DATE(YEAR('Compound Interest Calculator'!$F$12),MONTH('Compound Interest Calculator'!$F$12)+B29*(12/p),DAY('Compound Interest Calculator'!$F$12)))))))</f>
        <v>45108</v>
      </c>
      <c r="D29" s="25">
        <f t="shared" si="0"/>
        <v>600</v>
      </c>
      <c r="E29" s="22">
        <f>IF(B29="","",SUM(D$4:D29)+PV)</f>
        <v>22400</v>
      </c>
      <c r="F29" s="22">
        <f>IF(B29="","",IF('Compound Interest Calculator'!$F$14="Daily",H28*( (1+rate)^(C29-C28)-1 ),H28*rate))</f>
        <v>155.01940418231763</v>
      </c>
      <c r="G29" s="22">
        <f>IF(D29="","",SUM(F$4:F29))</f>
        <v>2448.6903276830208</v>
      </c>
      <c r="H29" s="23">
        <f t="shared" si="1"/>
        <v>24848.690327683013</v>
      </c>
    </row>
    <row r="30" spans="2:8" x14ac:dyDescent="0.15">
      <c r="B30" s="21">
        <f>IF(H29="","",IF(B29&gt;='Compound Interest Calculator'!$F$10*p,"",B29+1))</f>
        <v>25</v>
      </c>
      <c r="C30" s="27">
        <f>IF(B30="","",IF(p=52,C29+7,IF(p=26,C29+14,IF(p=24,IF(MOD(B30,2)=0,EDATE('Compound Interest Calculator'!$F$12,B30/2),C29+14),IF(DAY(DATE(YEAR('Compound Interest Calculator'!$F$12),MONTH('Compound Interest Calculator'!$F$12)+(B30-1)*(12/p),DAY('Compound Interest Calculator'!$F$12)))&lt;&gt;DAY('Compound Interest Calculator'!$F$12),DATE(YEAR('Compound Interest Calculator'!$F$12),MONTH('Compound Interest Calculator'!$F$12)+B30*(12/p)+1,0),DATE(YEAR('Compound Interest Calculator'!$F$12),MONTH('Compound Interest Calculator'!$F$12)+B30*(12/p),DAY('Compound Interest Calculator'!$F$12)))))))</f>
        <v>45139</v>
      </c>
      <c r="D30" s="25">
        <f t="shared" si="0"/>
        <v>600</v>
      </c>
      <c r="E30" s="22">
        <f>IF(B30="","",SUM(D$4:D30)+PV)</f>
        <v>23000</v>
      </c>
      <c r="F30" s="22">
        <f>IF(B30="","",IF('Compound Interest Calculator'!$F$14="Daily",H29*( (1+rate)^(C30-C29)-1 ),H29*rate))</f>
        <v>159.87722176246351</v>
      </c>
      <c r="G30" s="22">
        <f>IF(D30="","",SUM(F$4:F30))</f>
        <v>2608.5675494454845</v>
      </c>
      <c r="H30" s="23">
        <f t="shared" si="1"/>
        <v>25608.567549445477</v>
      </c>
    </row>
    <row r="31" spans="2:8" x14ac:dyDescent="0.15">
      <c r="B31" s="21">
        <f>IF(H30="","",IF(B30&gt;='Compound Interest Calculator'!$F$10*p,"",B30+1))</f>
        <v>26</v>
      </c>
      <c r="C31" s="27">
        <f>IF(B31="","",IF(p=52,C30+7,IF(p=26,C30+14,IF(p=24,IF(MOD(B31,2)=0,EDATE('Compound Interest Calculator'!$F$12,B31/2),C30+14),IF(DAY(DATE(YEAR('Compound Interest Calculator'!$F$12),MONTH('Compound Interest Calculator'!$F$12)+(B31-1)*(12/p),DAY('Compound Interest Calculator'!$F$12)))&lt;&gt;DAY('Compound Interest Calculator'!$F$12),DATE(YEAR('Compound Interest Calculator'!$F$12),MONTH('Compound Interest Calculator'!$F$12)+B31*(12/p)+1,0),DATE(YEAR('Compound Interest Calculator'!$F$12),MONTH('Compound Interest Calculator'!$F$12)+B31*(12/p),DAY('Compound Interest Calculator'!$F$12)))))))</f>
        <v>45170</v>
      </c>
      <c r="D31" s="25">
        <f t="shared" si="0"/>
        <v>600</v>
      </c>
      <c r="E31" s="22">
        <f>IF(B31="","",SUM(D$4:D31)+PV)</f>
        <v>23600</v>
      </c>
      <c r="F31" s="22">
        <f>IF(B31="","",IF('Compound Interest Calculator'!$F$14="Daily",H30*( (1+rate)^(C31-C30)-1 ),H30*rate))</f>
        <v>164.76629468718895</v>
      </c>
      <c r="G31" s="22">
        <f>IF(D31="","",SUM(F$4:F31))</f>
        <v>2773.3338441326732</v>
      </c>
      <c r="H31" s="23">
        <f t="shared" si="1"/>
        <v>26373.333844132667</v>
      </c>
    </row>
    <row r="32" spans="2:8" x14ac:dyDescent="0.15">
      <c r="B32" s="21">
        <f>IF(H31="","",IF(B31&gt;='Compound Interest Calculator'!$F$10*p,"",B31+1))</f>
        <v>27</v>
      </c>
      <c r="C32" s="27">
        <f>IF(B32="","",IF(p=52,C31+7,IF(p=26,C31+14,IF(p=24,IF(MOD(B32,2)=0,EDATE('Compound Interest Calculator'!$F$12,B32/2),C31+14),IF(DAY(DATE(YEAR('Compound Interest Calculator'!$F$12),MONTH('Compound Interest Calculator'!$F$12)+(B32-1)*(12/p),DAY('Compound Interest Calculator'!$F$12)))&lt;&gt;DAY('Compound Interest Calculator'!$F$12),DATE(YEAR('Compound Interest Calculator'!$F$12),MONTH('Compound Interest Calculator'!$F$12)+B32*(12/p)+1,0),DATE(YEAR('Compound Interest Calculator'!$F$12),MONTH('Compound Interest Calculator'!$F$12)+B32*(12/p),DAY('Compound Interest Calculator'!$F$12)))))))</f>
        <v>45200</v>
      </c>
      <c r="D32" s="25">
        <f t="shared" si="0"/>
        <v>600</v>
      </c>
      <c r="E32" s="22">
        <f>IF(B32="","",SUM(D$4:D32)+PV)</f>
        <v>24200</v>
      </c>
      <c r="F32" s="22">
        <f>IF(B32="","",IF('Compound Interest Calculator'!$F$14="Daily",H31*( (1+rate)^(C32-C31)-1 ),H31*rate))</f>
        <v>169.6868240543221</v>
      </c>
      <c r="G32" s="22">
        <f>IF(D32="","",SUM(F$4:F32))</f>
        <v>2943.0206681869954</v>
      </c>
      <c r="H32" s="23">
        <f t="shared" si="1"/>
        <v>27143.020668186989</v>
      </c>
    </row>
    <row r="33" spans="2:8" x14ac:dyDescent="0.15">
      <c r="B33" s="21">
        <f>IF(H32="","",IF(B32&gt;='Compound Interest Calculator'!$F$10*p,"",B32+1))</f>
        <v>28</v>
      </c>
      <c r="C33" s="27">
        <f>IF(B33="","",IF(p=52,C32+7,IF(p=26,C32+14,IF(p=24,IF(MOD(B33,2)=0,EDATE('Compound Interest Calculator'!$F$12,B33/2),C32+14),IF(DAY(DATE(YEAR('Compound Interest Calculator'!$F$12),MONTH('Compound Interest Calculator'!$F$12)+(B33-1)*(12/p),DAY('Compound Interest Calculator'!$F$12)))&lt;&gt;DAY('Compound Interest Calculator'!$F$12),DATE(YEAR('Compound Interest Calculator'!$F$12),MONTH('Compound Interest Calculator'!$F$12)+B33*(12/p)+1,0),DATE(YEAR('Compound Interest Calculator'!$F$12),MONTH('Compound Interest Calculator'!$F$12)+B33*(12/p),DAY('Compound Interest Calculator'!$F$12)))))))</f>
        <v>45231</v>
      </c>
      <c r="D33" s="25">
        <f t="shared" si="0"/>
        <v>600</v>
      </c>
      <c r="E33" s="22">
        <f>IF(B33="","",SUM(D$4:D33)+PV)</f>
        <v>24800</v>
      </c>
      <c r="F33" s="22">
        <f>IF(B33="","",IF('Compound Interest Calculator'!$F$14="Daily",H32*( (1+rate)^(C33-C32)-1 ),H32*rate))</f>
        <v>174.63901225556052</v>
      </c>
      <c r="G33" s="22">
        <f>IF(D33="","",SUM(F$4:F33))</f>
        <v>3117.6596804425558</v>
      </c>
      <c r="H33" s="23">
        <f t="shared" si="1"/>
        <v>27917.65968044255</v>
      </c>
    </row>
    <row r="34" spans="2:8" x14ac:dyDescent="0.15">
      <c r="B34" s="21">
        <f>IF(H33="","",IF(B33&gt;='Compound Interest Calculator'!$F$10*p,"",B33+1))</f>
        <v>29</v>
      </c>
      <c r="C34" s="27">
        <f>IF(B34="","",IF(p=52,C33+7,IF(p=26,C33+14,IF(p=24,IF(MOD(B34,2)=0,EDATE('Compound Interest Calculator'!$F$12,B34/2),C33+14),IF(DAY(DATE(YEAR('Compound Interest Calculator'!$F$12),MONTH('Compound Interest Calculator'!$F$12)+(B34-1)*(12/p),DAY('Compound Interest Calculator'!$F$12)))&lt;&gt;DAY('Compound Interest Calculator'!$F$12),DATE(YEAR('Compound Interest Calculator'!$F$12),MONTH('Compound Interest Calculator'!$F$12)+B34*(12/p)+1,0),DATE(YEAR('Compound Interest Calculator'!$F$12),MONTH('Compound Interest Calculator'!$F$12)+B34*(12/p),DAY('Compound Interest Calculator'!$F$12)))))))</f>
        <v>45261</v>
      </c>
      <c r="D34" s="25">
        <f t="shared" si="0"/>
        <v>600</v>
      </c>
      <c r="E34" s="22">
        <f>IF(B34="","",SUM(D$4:D34)+PV)</f>
        <v>25400</v>
      </c>
      <c r="F34" s="22">
        <f>IF(B34="","",IF('Compound Interest Calculator'!$F$14="Daily",H33*( (1+rate)^(C34-C33)-1 ),H33*rate))</f>
        <v>179.62306298479612</v>
      </c>
      <c r="G34" s="22">
        <f>IF(D34="","",SUM(F$4:F34))</f>
        <v>3297.2827434273518</v>
      </c>
      <c r="H34" s="23">
        <f t="shared" si="1"/>
        <v>28697.282743427346</v>
      </c>
    </row>
    <row r="35" spans="2:8" x14ac:dyDescent="0.15">
      <c r="B35" s="21">
        <f>IF(H34="","",IF(B34&gt;='Compound Interest Calculator'!$F$10*p,"",B34+1))</f>
        <v>30</v>
      </c>
      <c r="C35" s="27">
        <f>IF(B35="","",IF(p=52,C34+7,IF(p=26,C34+14,IF(p=24,IF(MOD(B35,2)=0,EDATE('Compound Interest Calculator'!$F$12,B35/2),C34+14),IF(DAY(DATE(YEAR('Compound Interest Calculator'!$F$12),MONTH('Compound Interest Calculator'!$F$12)+(B35-1)*(12/p),DAY('Compound Interest Calculator'!$F$12)))&lt;&gt;DAY('Compound Interest Calculator'!$F$12),DATE(YEAR('Compound Interest Calculator'!$F$12),MONTH('Compound Interest Calculator'!$F$12)+B35*(12/p)+1,0),DATE(YEAR('Compound Interest Calculator'!$F$12),MONTH('Compound Interest Calculator'!$F$12)+B35*(12/p),DAY('Compound Interest Calculator'!$F$12)))))))</f>
        <v>45292</v>
      </c>
      <c r="D35" s="25">
        <f t="shared" si="0"/>
        <v>600</v>
      </c>
      <c r="E35" s="22">
        <f>IF(B35="","",SUM(D$4:D35)+PV)</f>
        <v>26000</v>
      </c>
      <c r="F35" s="22">
        <f>IF(B35="","",IF('Compound Interest Calculator'!$F$14="Daily",H34*( (1+rate)^(C35-C34)-1 ),H34*rate))</f>
        <v>184.63918124649339</v>
      </c>
      <c r="G35" s="22">
        <f>IF(D35="","",SUM(F$4:F35))</f>
        <v>3481.9219246738453</v>
      </c>
      <c r="H35" s="23">
        <f t="shared" si="1"/>
        <v>29481.921924673839</v>
      </c>
    </row>
    <row r="36" spans="2:8" x14ac:dyDescent="0.15">
      <c r="B36" s="21">
        <f>IF(H35="","",IF(B35&gt;='Compound Interest Calculator'!$F$10*p,"",B35+1))</f>
        <v>31</v>
      </c>
      <c r="C36" s="27">
        <f>IF(B36="","",IF(p=52,C35+7,IF(p=26,C35+14,IF(p=24,IF(MOD(B36,2)=0,EDATE('Compound Interest Calculator'!$F$12,B36/2),C35+14),IF(DAY(DATE(YEAR('Compound Interest Calculator'!$F$12),MONTH('Compound Interest Calculator'!$F$12)+(B36-1)*(12/p),DAY('Compound Interest Calculator'!$F$12)))&lt;&gt;DAY('Compound Interest Calculator'!$F$12),DATE(YEAR('Compound Interest Calculator'!$F$12),MONTH('Compound Interest Calculator'!$F$12)+B36*(12/p)+1,0),DATE(YEAR('Compound Interest Calculator'!$F$12),MONTH('Compound Interest Calculator'!$F$12)+B36*(12/p),DAY('Compound Interest Calculator'!$F$12)))))))</f>
        <v>45323</v>
      </c>
      <c r="D36" s="25">
        <f t="shared" si="0"/>
        <v>600</v>
      </c>
      <c r="E36" s="22">
        <f>IF(B36="","",SUM(D$4:D36)+PV)</f>
        <v>26600</v>
      </c>
      <c r="F36" s="22">
        <f>IF(B36="","",IF('Compound Interest Calculator'!$F$14="Daily",H35*( (1+rate)^(C36-C35)-1 ),H35*rate))</f>
        <v>189.68757336412176</v>
      </c>
      <c r="G36" s="22">
        <f>IF(D36="","",SUM(F$4:F36))</f>
        <v>3671.6094980379671</v>
      </c>
      <c r="H36" s="23">
        <f t="shared" si="1"/>
        <v>30271.60949803796</v>
      </c>
    </row>
    <row r="37" spans="2:8" x14ac:dyDescent="0.15">
      <c r="B37" s="21">
        <f>IF(H36="","",IF(B36&gt;='Compound Interest Calculator'!$F$10*p,"",B36+1))</f>
        <v>32</v>
      </c>
      <c r="C37" s="27">
        <f>IF(B37="","",IF(p=52,C36+7,IF(p=26,C36+14,IF(p=24,IF(MOD(B37,2)=0,EDATE('Compound Interest Calculator'!$F$12,B37/2),C36+14),IF(DAY(DATE(YEAR('Compound Interest Calculator'!$F$12),MONTH('Compound Interest Calculator'!$F$12)+(B37-1)*(12/p),DAY('Compound Interest Calculator'!$F$12)))&lt;&gt;DAY('Compound Interest Calculator'!$F$12),DATE(YEAR('Compound Interest Calculator'!$F$12),MONTH('Compound Interest Calculator'!$F$12)+B37*(12/p)+1,0),DATE(YEAR('Compound Interest Calculator'!$F$12),MONTH('Compound Interest Calculator'!$F$12)+B37*(12/p),DAY('Compound Interest Calculator'!$F$12)))))))</f>
        <v>45352</v>
      </c>
      <c r="D37" s="25">
        <f t="shared" si="0"/>
        <v>600</v>
      </c>
      <c r="E37" s="22">
        <f>IF(B37="","",SUM(D$4:D37)+PV)</f>
        <v>27200</v>
      </c>
      <c r="F37" s="22">
        <f>IF(B37="","",IF('Compound Interest Calculator'!$F$14="Daily",H36*( (1+rate)^(C37-C36)-1 ),H36*rate))</f>
        <v>194.76844698864207</v>
      </c>
      <c r="G37" s="22">
        <f>IF(D37="","",SUM(F$4:F37))</f>
        <v>3866.3779450266093</v>
      </c>
      <c r="H37" s="23">
        <f t="shared" si="1"/>
        <v>31066.377945026601</v>
      </c>
    </row>
    <row r="38" spans="2:8" x14ac:dyDescent="0.15">
      <c r="B38" s="21">
        <f>IF(H37="","",IF(B37&gt;='Compound Interest Calculator'!$F$10*p,"",B37+1))</f>
        <v>33</v>
      </c>
      <c r="C38" s="27">
        <f>IF(B38="","",IF(p=52,C37+7,IF(p=26,C37+14,IF(p=24,IF(MOD(B38,2)=0,EDATE('Compound Interest Calculator'!$F$12,B38/2),C37+14),IF(DAY(DATE(YEAR('Compound Interest Calculator'!$F$12),MONTH('Compound Interest Calculator'!$F$12)+(B38-1)*(12/p),DAY('Compound Interest Calculator'!$F$12)))&lt;&gt;DAY('Compound Interest Calculator'!$F$12),DATE(YEAR('Compound Interest Calculator'!$F$12),MONTH('Compound Interest Calculator'!$F$12)+B38*(12/p)+1,0),DATE(YEAR('Compound Interest Calculator'!$F$12),MONTH('Compound Interest Calculator'!$F$12)+B38*(12/p),DAY('Compound Interest Calculator'!$F$12)))))))</f>
        <v>45383</v>
      </c>
      <c r="D38" s="25">
        <f t="shared" si="0"/>
        <v>600</v>
      </c>
      <c r="E38" s="22">
        <f>IF(B38="","",SUM(D$4:D38)+PV)</f>
        <v>27800</v>
      </c>
      <c r="F38" s="22">
        <f>IF(B38="","",IF('Compound Interest Calculator'!$F$14="Daily",H37*( (1+rate)^(C38-C37)-1 ),H37*rate))</f>
        <v>199.88201110704765</v>
      </c>
      <c r="G38" s="22">
        <f>IF(D38="","",SUM(F$4:F38))</f>
        <v>4066.2599561336569</v>
      </c>
      <c r="H38" s="23">
        <f t="shared" si="1"/>
        <v>31866.25995613365</v>
      </c>
    </row>
    <row r="39" spans="2:8" x14ac:dyDescent="0.15">
      <c r="B39" s="21">
        <f>IF(H38="","",IF(B38&gt;='Compound Interest Calculator'!$F$10*p,"",B38+1))</f>
        <v>34</v>
      </c>
      <c r="C39" s="27">
        <f>IF(B39="","",IF(p=52,C38+7,IF(p=26,C38+14,IF(p=24,IF(MOD(B39,2)=0,EDATE('Compound Interest Calculator'!$F$12,B39/2),C38+14),IF(DAY(DATE(YEAR('Compound Interest Calculator'!$F$12),MONTH('Compound Interest Calculator'!$F$12)+(B39-1)*(12/p),DAY('Compound Interest Calculator'!$F$12)))&lt;&gt;DAY('Compound Interest Calculator'!$F$12),DATE(YEAR('Compound Interest Calculator'!$F$12),MONTH('Compound Interest Calculator'!$F$12)+B39*(12/p)+1,0),DATE(YEAR('Compound Interest Calculator'!$F$12),MONTH('Compound Interest Calculator'!$F$12)+B39*(12/p),DAY('Compound Interest Calculator'!$F$12)))))))</f>
        <v>45413</v>
      </c>
      <c r="D39" s="25">
        <f t="shared" si="0"/>
        <v>600</v>
      </c>
      <c r="E39" s="22">
        <f>IF(B39="","",SUM(D$4:D39)+PV)</f>
        <v>28400</v>
      </c>
      <c r="F39" s="22">
        <f>IF(B39="","",IF('Compound Interest Calculator'!$F$14="Daily",H38*( (1+rate)^(C39-C38)-1 ),H38*rate))</f>
        <v>205.02847605096051</v>
      </c>
      <c r="G39" s="22">
        <f>IF(D39="","",SUM(F$4:F39))</f>
        <v>4271.2884321846177</v>
      </c>
      <c r="H39" s="23">
        <f t="shared" si="1"/>
        <v>32671.28843218461</v>
      </c>
    </row>
    <row r="40" spans="2:8" x14ac:dyDescent="0.15">
      <c r="B40" s="21">
        <f>IF(H39="","",IF(B39&gt;='Compound Interest Calculator'!$F$10*p,"",B39+1))</f>
        <v>35</v>
      </c>
      <c r="C40" s="27">
        <f>IF(B40="","",IF(p=52,C39+7,IF(p=26,C39+14,IF(p=24,IF(MOD(B40,2)=0,EDATE('Compound Interest Calculator'!$F$12,B40/2),C39+14),IF(DAY(DATE(YEAR('Compound Interest Calculator'!$F$12),MONTH('Compound Interest Calculator'!$F$12)+(B40-1)*(12/p),DAY('Compound Interest Calculator'!$F$12)))&lt;&gt;DAY('Compound Interest Calculator'!$F$12),DATE(YEAR('Compound Interest Calculator'!$F$12),MONTH('Compound Interest Calculator'!$F$12)+B40*(12/p)+1,0),DATE(YEAR('Compound Interest Calculator'!$F$12),MONTH('Compound Interest Calculator'!$F$12)+B40*(12/p),DAY('Compound Interest Calculator'!$F$12)))))))</f>
        <v>45444</v>
      </c>
      <c r="D40" s="25">
        <f t="shared" si="0"/>
        <v>600</v>
      </c>
      <c r="E40" s="22">
        <f>IF(B40="","",SUM(D$4:D40)+PV)</f>
        <v>29000</v>
      </c>
      <c r="F40" s="22">
        <f>IF(B40="","",IF('Compound Interest Calculator'!$F$14="Daily",H39*( (1+rate)^(C40-C39)-1 ),H39*rate))</f>
        <v>210.20805350528255</v>
      </c>
      <c r="G40" s="22">
        <f>IF(D40="","",SUM(F$4:F40))</f>
        <v>4481.4964856899005</v>
      </c>
      <c r="H40" s="23">
        <f t="shared" si="1"/>
        <v>33481.496485689895</v>
      </c>
    </row>
    <row r="41" spans="2:8" x14ac:dyDescent="0.15">
      <c r="B41" s="21">
        <f>IF(H40="","",IF(B40&gt;='Compound Interest Calculator'!$F$10*p,"",B40+1))</f>
        <v>36</v>
      </c>
      <c r="C41" s="27">
        <f>IF(B41="","",IF(p=52,C40+7,IF(p=26,C40+14,IF(p=24,IF(MOD(B41,2)=0,EDATE('Compound Interest Calculator'!$F$12,B41/2),C40+14),IF(DAY(DATE(YEAR('Compound Interest Calculator'!$F$12),MONTH('Compound Interest Calculator'!$F$12)+(B41-1)*(12/p),DAY('Compound Interest Calculator'!$F$12)))&lt;&gt;DAY('Compound Interest Calculator'!$F$12),DATE(YEAR('Compound Interest Calculator'!$F$12),MONTH('Compound Interest Calculator'!$F$12)+B41*(12/p)+1,0),DATE(YEAR('Compound Interest Calculator'!$F$12),MONTH('Compound Interest Calculator'!$F$12)+B41*(12/p),DAY('Compound Interest Calculator'!$F$12)))))))</f>
        <v>45474</v>
      </c>
      <c r="D41" s="25">
        <f t="shared" si="0"/>
        <v>600</v>
      </c>
      <c r="E41" s="22">
        <f>IF(B41="","",SUM(D$4:D41)+PV)</f>
        <v>29600</v>
      </c>
      <c r="F41" s="22">
        <f>IF(B41="","",IF('Compound Interest Calculator'!$F$14="Daily",H40*( (1+rate)^(C41-C40)-1 ),H40*rate))</f>
        <v>215.42095651690283</v>
      </c>
      <c r="G41" s="22">
        <f>IF(D41="","",SUM(F$4:F41))</f>
        <v>4696.9174422068036</v>
      </c>
      <c r="H41" s="23">
        <f t="shared" si="1"/>
        <v>34296.917442206795</v>
      </c>
    </row>
    <row r="42" spans="2:8" x14ac:dyDescent="0.15">
      <c r="B42" s="21">
        <f>IF(H41="","",IF(B41&gt;='Compound Interest Calculator'!$F$10*p,"",B41+1))</f>
        <v>37</v>
      </c>
      <c r="C42" s="27">
        <f>IF(B42="","",IF(p=52,C41+7,IF(p=26,C41+14,IF(p=24,IF(MOD(B42,2)=0,EDATE('Compound Interest Calculator'!$F$12,B42/2),C41+14),IF(DAY(DATE(YEAR('Compound Interest Calculator'!$F$12),MONTH('Compound Interest Calculator'!$F$12)+(B42-1)*(12/p),DAY('Compound Interest Calculator'!$F$12)))&lt;&gt;DAY('Compound Interest Calculator'!$F$12),DATE(YEAR('Compound Interest Calculator'!$F$12),MONTH('Compound Interest Calculator'!$F$12)+B42*(12/p)+1,0),DATE(YEAR('Compound Interest Calculator'!$F$12),MONTH('Compound Interest Calculator'!$F$12)+B42*(12/p),DAY('Compound Interest Calculator'!$F$12)))))))</f>
        <v>45505</v>
      </c>
      <c r="D42" s="25">
        <f t="shared" si="0"/>
        <v>600</v>
      </c>
      <c r="E42" s="22">
        <f>IF(B42="","",SUM(D$4:D42)+PV)</f>
        <v>30200</v>
      </c>
      <c r="F42" s="22">
        <f>IF(B42="","",IF('Compound Interest Calculator'!$F$14="Daily",H41*( (1+rate)^(C42-C41)-1 ),H41*rate))</f>
        <v>220.66739950346036</v>
      </c>
      <c r="G42" s="22">
        <f>IF(D42="","",SUM(F$4:F42))</f>
        <v>4917.5848417102643</v>
      </c>
      <c r="H42" s="23">
        <f t="shared" si="1"/>
        <v>35117.584841710253</v>
      </c>
    </row>
    <row r="43" spans="2:8" x14ac:dyDescent="0.15">
      <c r="B43" s="21">
        <f>IF(H42="","",IF(B42&gt;='Compound Interest Calculator'!$F$10*p,"",B42+1))</f>
        <v>38</v>
      </c>
      <c r="C43" s="27">
        <f>IF(B43="","",IF(p=52,C42+7,IF(p=26,C42+14,IF(p=24,IF(MOD(B43,2)=0,EDATE('Compound Interest Calculator'!$F$12,B43/2),C42+14),IF(DAY(DATE(YEAR('Compound Interest Calculator'!$F$12),MONTH('Compound Interest Calculator'!$F$12)+(B43-1)*(12/p),DAY('Compound Interest Calculator'!$F$12)))&lt;&gt;DAY('Compound Interest Calculator'!$F$12),DATE(YEAR('Compound Interest Calculator'!$F$12),MONTH('Compound Interest Calculator'!$F$12)+B43*(12/p)+1,0),DATE(YEAR('Compound Interest Calculator'!$F$12),MONTH('Compound Interest Calculator'!$F$12)+B43*(12/p),DAY('Compound Interest Calculator'!$F$12)))))))</f>
        <v>45536</v>
      </c>
      <c r="D43" s="25">
        <f t="shared" si="0"/>
        <v>600</v>
      </c>
      <c r="E43" s="22">
        <f>IF(B43="","",SUM(D$4:D43)+PV)</f>
        <v>30800</v>
      </c>
      <c r="F43" s="22">
        <f>IF(B43="","",IF('Compound Interest Calculator'!$F$14="Daily",H42*( (1+rate)^(C43-C42)-1 ),H42*rate))</f>
        <v>225.94759826216381</v>
      </c>
      <c r="G43" s="22">
        <f>IF(D43="","",SUM(F$4:F43))</f>
        <v>5143.5324399724277</v>
      </c>
      <c r="H43" s="23">
        <f t="shared" si="1"/>
        <v>35943.53243997242</v>
      </c>
    </row>
    <row r="44" spans="2:8" x14ac:dyDescent="0.15">
      <c r="B44" s="21">
        <f>IF(H43="","",IF(B43&gt;='Compound Interest Calculator'!$F$10*p,"",B43+1))</f>
        <v>39</v>
      </c>
      <c r="C44" s="27">
        <f>IF(B44="","",IF(p=52,C43+7,IF(p=26,C43+14,IF(p=24,IF(MOD(B44,2)=0,EDATE('Compound Interest Calculator'!$F$12,B44/2),C43+14),IF(DAY(DATE(YEAR('Compound Interest Calculator'!$F$12),MONTH('Compound Interest Calculator'!$F$12)+(B44-1)*(12/p),DAY('Compound Interest Calculator'!$F$12)))&lt;&gt;DAY('Compound Interest Calculator'!$F$12),DATE(YEAR('Compound Interest Calculator'!$F$12),MONTH('Compound Interest Calculator'!$F$12)+B44*(12/p)+1,0),DATE(YEAR('Compound Interest Calculator'!$F$12),MONTH('Compound Interest Calculator'!$F$12)+B44*(12/p),DAY('Compound Interest Calculator'!$F$12)))))))</f>
        <v>45566</v>
      </c>
      <c r="D44" s="25">
        <f t="shared" si="0"/>
        <v>600</v>
      </c>
      <c r="E44" s="22">
        <f>IF(B44="","",SUM(D$4:D44)+PV)</f>
        <v>31400</v>
      </c>
      <c r="F44" s="22">
        <f>IF(B44="","",IF('Compound Interest Calculator'!$F$14="Daily",H43*( (1+rate)^(C44-C43)-1 ),H43*rate))</f>
        <v>231.26176997866762</v>
      </c>
      <c r="G44" s="22">
        <f>IF(D44="","",SUM(F$4:F44))</f>
        <v>5374.7942099510956</v>
      </c>
      <c r="H44" s="23">
        <f t="shared" si="1"/>
        <v>36774.794209951084</v>
      </c>
    </row>
    <row r="45" spans="2:8" x14ac:dyDescent="0.15">
      <c r="B45" s="21">
        <f>IF(H44="","",IF(B44&gt;='Compound Interest Calculator'!$F$10*p,"",B44+1))</f>
        <v>40</v>
      </c>
      <c r="C45" s="27">
        <f>IF(B45="","",IF(p=52,C44+7,IF(p=26,C44+14,IF(p=24,IF(MOD(B45,2)=0,EDATE('Compound Interest Calculator'!$F$12,B45/2),C44+14),IF(DAY(DATE(YEAR('Compound Interest Calculator'!$F$12),MONTH('Compound Interest Calculator'!$F$12)+(B45-1)*(12/p),DAY('Compound Interest Calculator'!$F$12)))&lt;&gt;DAY('Compound Interest Calculator'!$F$12),DATE(YEAR('Compound Interest Calculator'!$F$12),MONTH('Compound Interest Calculator'!$F$12)+B45*(12/p)+1,0),DATE(YEAR('Compound Interest Calculator'!$F$12),MONTH('Compound Interest Calculator'!$F$12)+B45*(12/p),DAY('Compound Interest Calculator'!$F$12)))))))</f>
        <v>45597</v>
      </c>
      <c r="D45" s="25">
        <f t="shared" si="0"/>
        <v>600</v>
      </c>
      <c r="E45" s="22">
        <f>IF(B45="","",SUM(D$4:D45)+PV)</f>
        <v>32000</v>
      </c>
      <c r="F45" s="22">
        <f>IF(B45="","",IF('Compound Interest Calculator'!$F$14="Daily",H44*( (1+rate)^(C45-C44)-1 ),H44*rate))</f>
        <v>236.61013323600508</v>
      </c>
      <c r="G45" s="22">
        <f>IF(D45="","",SUM(F$4:F45))</f>
        <v>5611.4043431871005</v>
      </c>
      <c r="H45" s="23">
        <f t="shared" si="1"/>
        <v>37611.404343187089</v>
      </c>
    </row>
    <row r="46" spans="2:8" x14ac:dyDescent="0.15">
      <c r="B46" s="21">
        <f>IF(H45="","",IF(B45&gt;='Compound Interest Calculator'!$F$10*p,"",B45+1))</f>
        <v>41</v>
      </c>
      <c r="C46" s="27">
        <f>IF(B46="","",IF(p=52,C45+7,IF(p=26,C45+14,IF(p=24,IF(MOD(B46,2)=0,EDATE('Compound Interest Calculator'!$F$12,B46/2),C45+14),IF(DAY(DATE(YEAR('Compound Interest Calculator'!$F$12),MONTH('Compound Interest Calculator'!$F$12)+(B46-1)*(12/p),DAY('Compound Interest Calculator'!$F$12)))&lt;&gt;DAY('Compound Interest Calculator'!$F$12),DATE(YEAR('Compound Interest Calculator'!$F$12),MONTH('Compound Interest Calculator'!$F$12)+B46*(12/p)+1,0),DATE(YEAR('Compound Interest Calculator'!$F$12),MONTH('Compound Interest Calculator'!$F$12)+B46*(12/p),DAY('Compound Interest Calculator'!$F$12)))))))</f>
        <v>45627</v>
      </c>
      <c r="D46" s="25">
        <f t="shared" si="0"/>
        <v>600</v>
      </c>
      <c r="E46" s="22">
        <f>IF(B46="","",SUM(D$4:D46)+PV)</f>
        <v>32600</v>
      </c>
      <c r="F46" s="22">
        <f>IF(B46="","",IF('Compound Interest Calculator'!$F$14="Daily",H45*( (1+rate)^(C46-C45)-1 ),H45*rate))</f>
        <v>241.99290802357953</v>
      </c>
      <c r="G46" s="22">
        <f>IF(D46="","",SUM(F$4:F46))</f>
        <v>5853.3972512106802</v>
      </c>
      <c r="H46" s="23">
        <f t="shared" si="1"/>
        <v>38453.39725121067</v>
      </c>
    </row>
    <row r="47" spans="2:8" x14ac:dyDescent="0.15">
      <c r="B47" s="21">
        <f>IF(H46="","",IF(B46&gt;='Compound Interest Calculator'!$F$10*p,"",B46+1))</f>
        <v>42</v>
      </c>
      <c r="C47" s="27">
        <f>IF(B47="","",IF(p=52,C46+7,IF(p=26,C46+14,IF(p=24,IF(MOD(B47,2)=0,EDATE('Compound Interest Calculator'!$F$12,B47/2),C46+14),IF(DAY(DATE(YEAR('Compound Interest Calculator'!$F$12),MONTH('Compound Interest Calculator'!$F$12)+(B47-1)*(12/p),DAY('Compound Interest Calculator'!$F$12)))&lt;&gt;DAY('Compound Interest Calculator'!$F$12),DATE(YEAR('Compound Interest Calculator'!$F$12),MONTH('Compound Interest Calculator'!$F$12)+B47*(12/p)+1,0),DATE(YEAR('Compound Interest Calculator'!$F$12),MONTH('Compound Interest Calculator'!$F$12)+B47*(12/p),DAY('Compound Interest Calculator'!$F$12)))))))</f>
        <v>45658</v>
      </c>
      <c r="D47" s="25">
        <f t="shared" si="0"/>
        <v>600</v>
      </c>
      <c r="E47" s="22">
        <f>IF(B47="","",SUM(D$4:D47)+PV)</f>
        <v>33200</v>
      </c>
      <c r="F47" s="22">
        <f>IF(B47="","",IF('Compound Interest Calculator'!$F$14="Daily",H46*( (1+rate)^(C47-C46)-1 ),H46*rate))</f>
        <v>247.4103157462126</v>
      </c>
      <c r="G47" s="22">
        <f>IF(D47="","",SUM(F$4:F47))</f>
        <v>6100.8075669568925</v>
      </c>
      <c r="H47" s="23">
        <f t="shared" si="1"/>
        <v>39300.807566956886</v>
      </c>
    </row>
    <row r="48" spans="2:8" x14ac:dyDescent="0.15">
      <c r="B48" s="21">
        <f>IF(H47="","",IF(B47&gt;='Compound Interest Calculator'!$F$10*p,"",B47+1))</f>
        <v>43</v>
      </c>
      <c r="C48" s="27">
        <f>IF(B48="","",IF(p=52,C47+7,IF(p=26,C47+14,IF(p=24,IF(MOD(B48,2)=0,EDATE('Compound Interest Calculator'!$F$12,B48/2),C47+14),IF(DAY(DATE(YEAR('Compound Interest Calculator'!$F$12),MONTH('Compound Interest Calculator'!$F$12)+(B48-1)*(12/p),DAY('Compound Interest Calculator'!$F$12)))&lt;&gt;DAY('Compound Interest Calculator'!$F$12),DATE(YEAR('Compound Interest Calculator'!$F$12),MONTH('Compound Interest Calculator'!$F$12)+B48*(12/p)+1,0),DATE(YEAR('Compound Interest Calculator'!$F$12),MONTH('Compound Interest Calculator'!$F$12)+B48*(12/p),DAY('Compound Interest Calculator'!$F$12)))))))</f>
        <v>45689</v>
      </c>
      <c r="D48" s="25">
        <f t="shared" si="0"/>
        <v>600</v>
      </c>
      <c r="E48" s="22">
        <f>IF(B48="","",SUM(D$4:D48)+PV)</f>
        <v>33800</v>
      </c>
      <c r="F48" s="22">
        <f>IF(B48="","",IF('Compound Interest Calculator'!$F$14="Daily",H47*( (1+rate)^(C48-C47)-1 ),H47*rate))</f>
        <v>252.86257923325127</v>
      </c>
      <c r="G48" s="22">
        <f>IF(D48="","",SUM(F$4:F48))</f>
        <v>6353.6701461901439</v>
      </c>
      <c r="H48" s="23">
        <f t="shared" si="1"/>
        <v>40153.670146190139</v>
      </c>
    </row>
    <row r="49" spans="2:8" x14ac:dyDescent="0.15">
      <c r="B49" s="21">
        <f>IF(H48="","",IF(B48&gt;='Compound Interest Calculator'!$F$10*p,"",B48+1))</f>
        <v>44</v>
      </c>
      <c r="C49" s="27">
        <f>IF(B49="","",IF(p=52,C48+7,IF(p=26,C48+14,IF(p=24,IF(MOD(B49,2)=0,EDATE('Compound Interest Calculator'!$F$12,B49/2),C48+14),IF(DAY(DATE(YEAR('Compound Interest Calculator'!$F$12),MONTH('Compound Interest Calculator'!$F$12)+(B49-1)*(12/p),DAY('Compound Interest Calculator'!$F$12)))&lt;&gt;DAY('Compound Interest Calculator'!$F$12),DATE(YEAR('Compound Interest Calculator'!$F$12),MONTH('Compound Interest Calculator'!$F$12)+B49*(12/p)+1,0),DATE(YEAR('Compound Interest Calculator'!$F$12),MONTH('Compound Interest Calculator'!$F$12)+B49*(12/p),DAY('Compound Interest Calculator'!$F$12)))))))</f>
        <v>45717</v>
      </c>
      <c r="D49" s="25">
        <f t="shared" si="0"/>
        <v>600</v>
      </c>
      <c r="E49" s="22">
        <f>IF(B49="","",SUM(D$4:D49)+PV)</f>
        <v>34400</v>
      </c>
      <c r="F49" s="22">
        <f>IF(B49="","",IF('Compound Interest Calculator'!$F$14="Daily",H48*( (1+rate)^(C49-C48)-1 ),H48*rate))</f>
        <v>258.34992274773322</v>
      </c>
      <c r="G49" s="22">
        <f>IF(D49="","",SUM(F$4:F49))</f>
        <v>6612.0200689378771</v>
      </c>
      <c r="H49" s="23">
        <f t="shared" si="1"/>
        <v>41012.020068937869</v>
      </c>
    </row>
    <row r="50" spans="2:8" x14ac:dyDescent="0.15">
      <c r="B50" s="21">
        <f>IF(H49="","",IF(B49&gt;='Compound Interest Calculator'!$F$10*p,"",B49+1))</f>
        <v>45</v>
      </c>
      <c r="C50" s="27">
        <f>IF(B50="","",IF(p=52,C49+7,IF(p=26,C49+14,IF(p=24,IF(MOD(B50,2)=0,EDATE('Compound Interest Calculator'!$F$12,B50/2),C49+14),IF(DAY(DATE(YEAR('Compound Interest Calculator'!$F$12),MONTH('Compound Interest Calculator'!$F$12)+(B50-1)*(12/p),DAY('Compound Interest Calculator'!$F$12)))&lt;&gt;DAY('Compound Interest Calculator'!$F$12),DATE(YEAR('Compound Interest Calculator'!$F$12),MONTH('Compound Interest Calculator'!$F$12)+B50*(12/p)+1,0),DATE(YEAR('Compound Interest Calculator'!$F$12),MONTH('Compound Interest Calculator'!$F$12)+B50*(12/p),DAY('Compound Interest Calculator'!$F$12)))))))</f>
        <v>45748</v>
      </c>
      <c r="D50" s="25">
        <f t="shared" si="0"/>
        <v>600</v>
      </c>
      <c r="E50" s="22">
        <f>IF(B50="","",SUM(D$4:D50)+PV)</f>
        <v>35000</v>
      </c>
      <c r="F50" s="22">
        <f>IF(B50="","",IF('Compound Interest Calculator'!$F$14="Daily",H49*( (1+rate)^(C50-C49)-1 ),H49*rate))</f>
        <v>263.87257199561122</v>
      </c>
      <c r="G50" s="22">
        <f>IF(D50="","",SUM(F$4:F50))</f>
        <v>6875.8926409334881</v>
      </c>
      <c r="H50" s="23">
        <f t="shared" si="1"/>
        <v>41875.892640933482</v>
      </c>
    </row>
    <row r="51" spans="2:8" x14ac:dyDescent="0.15">
      <c r="B51" s="21">
        <f>IF(H50="","",IF(B50&gt;='Compound Interest Calculator'!$F$10*p,"",B50+1))</f>
        <v>46</v>
      </c>
      <c r="C51" s="27">
        <f>IF(B51="","",IF(p=52,C50+7,IF(p=26,C50+14,IF(p=24,IF(MOD(B51,2)=0,EDATE('Compound Interest Calculator'!$F$12,B51/2),C50+14),IF(DAY(DATE(YEAR('Compound Interest Calculator'!$F$12),MONTH('Compound Interest Calculator'!$F$12)+(B51-1)*(12/p),DAY('Compound Interest Calculator'!$F$12)))&lt;&gt;DAY('Compound Interest Calculator'!$F$12),DATE(YEAR('Compound Interest Calculator'!$F$12),MONTH('Compound Interest Calculator'!$F$12)+B51*(12/p)+1,0),DATE(YEAR('Compound Interest Calculator'!$F$12),MONTH('Compound Interest Calculator'!$F$12)+B51*(12/p),DAY('Compound Interest Calculator'!$F$12)))))))</f>
        <v>45778</v>
      </c>
      <c r="D51" s="25">
        <f t="shared" si="0"/>
        <v>600</v>
      </c>
      <c r="E51" s="22">
        <f>IF(B51="","",SUM(D$4:D51)+PV)</f>
        <v>35600</v>
      </c>
      <c r="F51" s="22">
        <f>IF(B51="","",IF('Compound Interest Calculator'!$F$14="Daily",H50*( (1+rate)^(C51-C50)-1 ),H50*rate))</f>
        <v>269.43075413503709</v>
      </c>
      <c r="G51" s="22">
        <f>IF(D51="","",SUM(F$4:F51))</f>
        <v>7145.3233950685253</v>
      </c>
      <c r="H51" s="23">
        <f t="shared" si="1"/>
        <v>42745.323395068517</v>
      </c>
    </row>
    <row r="52" spans="2:8" x14ac:dyDescent="0.15">
      <c r="B52" s="21">
        <f>IF(H51="","",IF(B51&gt;='Compound Interest Calculator'!$F$10*p,"",B51+1))</f>
        <v>47</v>
      </c>
      <c r="C52" s="27">
        <f>IF(B52="","",IF(p=52,C51+7,IF(p=26,C51+14,IF(p=24,IF(MOD(B52,2)=0,EDATE('Compound Interest Calculator'!$F$12,B52/2),C51+14),IF(DAY(DATE(YEAR('Compound Interest Calculator'!$F$12),MONTH('Compound Interest Calculator'!$F$12)+(B52-1)*(12/p),DAY('Compound Interest Calculator'!$F$12)))&lt;&gt;DAY('Compound Interest Calculator'!$F$12),DATE(YEAR('Compound Interest Calculator'!$F$12),MONTH('Compound Interest Calculator'!$F$12)+B52*(12/p)+1,0),DATE(YEAR('Compound Interest Calculator'!$F$12),MONTH('Compound Interest Calculator'!$F$12)+B52*(12/p),DAY('Compound Interest Calculator'!$F$12)))))))</f>
        <v>45809</v>
      </c>
      <c r="D52" s="25">
        <f t="shared" si="0"/>
        <v>600</v>
      </c>
      <c r="E52" s="22">
        <f>IF(B52="","",SUM(D$4:D52)+PV)</f>
        <v>36200</v>
      </c>
      <c r="F52" s="22">
        <f>IF(B52="","",IF('Compound Interest Calculator'!$F$14="Daily",H51*( (1+rate)^(C52-C51)-1 ),H51*rate))</f>
        <v>275.02469778570492</v>
      </c>
      <c r="G52" s="22">
        <f>IF(D52="","",SUM(F$4:F52))</f>
        <v>7420.3480928542303</v>
      </c>
      <c r="H52" s="23">
        <f t="shared" si="1"/>
        <v>43620.348092854219</v>
      </c>
    </row>
    <row r="53" spans="2:8" x14ac:dyDescent="0.15">
      <c r="B53" s="21">
        <f>IF(H52="","",IF(B52&gt;='Compound Interest Calculator'!$F$10*p,"",B52+1))</f>
        <v>48</v>
      </c>
      <c r="C53" s="27">
        <f>IF(B53="","",IF(p=52,C52+7,IF(p=26,C52+14,IF(p=24,IF(MOD(B53,2)=0,EDATE('Compound Interest Calculator'!$F$12,B53/2),C52+14),IF(DAY(DATE(YEAR('Compound Interest Calculator'!$F$12),MONTH('Compound Interest Calculator'!$F$12)+(B53-1)*(12/p),DAY('Compound Interest Calculator'!$F$12)))&lt;&gt;DAY('Compound Interest Calculator'!$F$12),DATE(YEAR('Compound Interest Calculator'!$F$12),MONTH('Compound Interest Calculator'!$F$12)+B53*(12/p)+1,0),DATE(YEAR('Compound Interest Calculator'!$F$12),MONTH('Compound Interest Calculator'!$F$12)+B53*(12/p),DAY('Compound Interest Calculator'!$F$12)))))))</f>
        <v>45839</v>
      </c>
      <c r="D53" s="25">
        <f t="shared" si="0"/>
        <v>600</v>
      </c>
      <c r="E53" s="22">
        <f>IF(B53="","",SUM(D$4:D53)+PV)</f>
        <v>36800</v>
      </c>
      <c r="F53" s="22">
        <f>IF(B53="","",IF('Compound Interest Calculator'!$F$14="Daily",H52*( (1+rate)^(C53-C52)-1 ),H52*rate))</f>
        <v>280.65463303825476</v>
      </c>
      <c r="G53" s="22">
        <f>IF(D53="","",SUM(F$4:F53))</f>
        <v>7701.0027258924847</v>
      </c>
      <c r="H53" s="23">
        <f t="shared" si="1"/>
        <v>44501.002725892475</v>
      </c>
    </row>
    <row r="54" spans="2:8" x14ac:dyDescent="0.15">
      <c r="B54" s="21">
        <f>IF(H53="","",IF(B53&gt;='Compound Interest Calculator'!$F$10*p,"",B53+1))</f>
        <v>49</v>
      </c>
      <c r="C54" s="27">
        <f>IF(B54="","",IF(p=52,C53+7,IF(p=26,C53+14,IF(p=24,IF(MOD(B54,2)=0,EDATE('Compound Interest Calculator'!$F$12,B54/2),C53+14),IF(DAY(DATE(YEAR('Compound Interest Calculator'!$F$12),MONTH('Compound Interest Calculator'!$F$12)+(B54-1)*(12/p),DAY('Compound Interest Calculator'!$F$12)))&lt;&gt;DAY('Compound Interest Calculator'!$F$12),DATE(YEAR('Compound Interest Calculator'!$F$12),MONTH('Compound Interest Calculator'!$F$12)+B54*(12/p)+1,0),DATE(YEAR('Compound Interest Calculator'!$F$12),MONTH('Compound Interest Calculator'!$F$12)+B54*(12/p),DAY('Compound Interest Calculator'!$F$12)))))))</f>
        <v>45870</v>
      </c>
      <c r="D54" s="25">
        <f t="shared" si="0"/>
        <v>600</v>
      </c>
      <c r="E54" s="22">
        <f>IF(B54="","",SUM(D$4:D54)+PV)</f>
        <v>37400</v>
      </c>
      <c r="F54" s="22">
        <f>IF(B54="","",IF('Compound Interest Calculator'!$F$14="Daily",H53*( (1+rate)^(C54-C53)-1 ),H53*rate))</f>
        <v>286.3207914637369</v>
      </c>
      <c r="G54" s="22">
        <f>IF(D54="","",SUM(F$4:F54))</f>
        <v>7987.3235173562216</v>
      </c>
      <c r="H54" s="23">
        <f t="shared" si="1"/>
        <v>45387.323517356213</v>
      </c>
    </row>
    <row r="55" spans="2:8" x14ac:dyDescent="0.15">
      <c r="B55" s="21">
        <f>IF(H54="","",IF(B54&gt;='Compound Interest Calculator'!$F$10*p,"",B54+1))</f>
        <v>50</v>
      </c>
      <c r="C55" s="27">
        <f>IF(B55="","",IF(p=52,C54+7,IF(p=26,C54+14,IF(p=24,IF(MOD(B55,2)=0,EDATE('Compound Interest Calculator'!$F$12,B55/2),C54+14),IF(DAY(DATE(YEAR('Compound Interest Calculator'!$F$12),MONTH('Compound Interest Calculator'!$F$12)+(B55-1)*(12/p),DAY('Compound Interest Calculator'!$F$12)))&lt;&gt;DAY('Compound Interest Calculator'!$F$12),DATE(YEAR('Compound Interest Calculator'!$F$12),MONTH('Compound Interest Calculator'!$F$12)+B55*(12/p)+1,0),DATE(YEAR('Compound Interest Calculator'!$F$12),MONTH('Compound Interest Calculator'!$F$12)+B55*(12/p),DAY('Compound Interest Calculator'!$F$12)))))))</f>
        <v>45901</v>
      </c>
      <c r="D55" s="25">
        <f t="shared" si="0"/>
        <v>600</v>
      </c>
      <c r="E55" s="22">
        <f>IF(B55="","",SUM(D$4:D55)+PV)</f>
        <v>38000</v>
      </c>
      <c r="F55" s="22">
        <f>IF(B55="","",IF('Compound Interest Calculator'!$F$14="Daily",H54*( (1+rate)^(C55-C54)-1 ),H54*rate))</f>
        <v>292.02340612313668</v>
      </c>
      <c r="G55" s="22">
        <f>IF(D55="","",SUM(F$4:F55))</f>
        <v>8279.3469234793574</v>
      </c>
      <c r="H55" s="23">
        <f t="shared" si="1"/>
        <v>46279.346923479352</v>
      </c>
    </row>
    <row r="56" spans="2:8" x14ac:dyDescent="0.15">
      <c r="B56" s="21">
        <f>IF(H55="","",IF(B55&gt;='Compound Interest Calculator'!$F$10*p,"",B55+1))</f>
        <v>51</v>
      </c>
      <c r="C56" s="27">
        <f>IF(B56="","",IF(p=52,C55+7,IF(p=26,C55+14,IF(p=24,IF(MOD(B56,2)=0,EDATE('Compound Interest Calculator'!$F$12,B56/2),C55+14),IF(DAY(DATE(YEAR('Compound Interest Calculator'!$F$12),MONTH('Compound Interest Calculator'!$F$12)+(B56-1)*(12/p),DAY('Compound Interest Calculator'!$F$12)))&lt;&gt;DAY('Compound Interest Calculator'!$F$12),DATE(YEAR('Compound Interest Calculator'!$F$12),MONTH('Compound Interest Calculator'!$F$12)+B56*(12/p)+1,0),DATE(YEAR('Compound Interest Calculator'!$F$12),MONTH('Compound Interest Calculator'!$F$12)+B56*(12/p),DAY('Compound Interest Calculator'!$F$12)))))))</f>
        <v>45931</v>
      </c>
      <c r="D56" s="25">
        <f t="shared" si="0"/>
        <v>600</v>
      </c>
      <c r="E56" s="22">
        <f>IF(B56="","",SUM(D$4:D56)+PV)</f>
        <v>38600</v>
      </c>
      <c r="F56" s="22">
        <f>IF(B56="","",IF('Compound Interest Calculator'!$F$14="Daily",H55*( (1+rate)^(C56-C55)-1 ),H55*rate))</f>
        <v>297.76271157696078</v>
      </c>
      <c r="G56" s="22">
        <f>IF(D56="","",SUM(F$4:F56))</f>
        <v>8577.1096350563184</v>
      </c>
      <c r="H56" s="23">
        <f t="shared" si="1"/>
        <v>47177.109635056309</v>
      </c>
    </row>
    <row r="57" spans="2:8" x14ac:dyDescent="0.15">
      <c r="B57" s="21">
        <f>IF(H56="","",IF(B56&gt;='Compound Interest Calculator'!$F$10*p,"",B56+1))</f>
        <v>52</v>
      </c>
      <c r="C57" s="27">
        <f>IF(B57="","",IF(p=52,C56+7,IF(p=26,C56+14,IF(p=24,IF(MOD(B57,2)=0,EDATE('Compound Interest Calculator'!$F$12,B57/2),C56+14),IF(DAY(DATE(YEAR('Compound Interest Calculator'!$F$12),MONTH('Compound Interest Calculator'!$F$12)+(B57-1)*(12/p),DAY('Compound Interest Calculator'!$F$12)))&lt;&gt;DAY('Compound Interest Calculator'!$F$12),DATE(YEAR('Compound Interest Calculator'!$F$12),MONTH('Compound Interest Calculator'!$F$12)+B57*(12/p)+1,0),DATE(YEAR('Compound Interest Calculator'!$F$12),MONTH('Compound Interest Calculator'!$F$12)+B57*(12/p),DAY('Compound Interest Calculator'!$F$12)))))))</f>
        <v>45962</v>
      </c>
      <c r="D57" s="25">
        <f t="shared" si="0"/>
        <v>600</v>
      </c>
      <c r="E57" s="22">
        <f>IF(B57="","",SUM(D$4:D57)+PV)</f>
        <v>39200</v>
      </c>
      <c r="F57" s="22">
        <f>IF(B57="","",IF('Compound Interest Calculator'!$F$14="Daily",H56*( (1+rate)^(C57-C56)-1 ),H56*rate))</f>
        <v>303.53894389488522</v>
      </c>
      <c r="G57" s="22">
        <f>IF(D57="","",SUM(F$4:F57))</f>
        <v>8880.6485789512044</v>
      </c>
      <c r="H57" s="23">
        <f t="shared" si="1"/>
        <v>48080.648578951193</v>
      </c>
    </row>
    <row r="58" spans="2:8" x14ac:dyDescent="0.15">
      <c r="B58" s="21">
        <f>IF(H57="","",IF(B57&gt;='Compound Interest Calculator'!$F$10*p,"",B57+1))</f>
        <v>53</v>
      </c>
      <c r="C58" s="27">
        <f>IF(B58="","",IF(p=52,C57+7,IF(p=26,C57+14,IF(p=24,IF(MOD(B58,2)=0,EDATE('Compound Interest Calculator'!$F$12,B58/2),C57+14),IF(DAY(DATE(YEAR('Compound Interest Calculator'!$F$12),MONTH('Compound Interest Calculator'!$F$12)+(B58-1)*(12/p),DAY('Compound Interest Calculator'!$F$12)))&lt;&gt;DAY('Compound Interest Calculator'!$F$12),DATE(YEAR('Compound Interest Calculator'!$F$12),MONTH('Compound Interest Calculator'!$F$12)+B58*(12/p)+1,0),DATE(YEAR('Compound Interest Calculator'!$F$12),MONTH('Compound Interest Calculator'!$F$12)+B58*(12/p),DAY('Compound Interest Calculator'!$F$12)))))))</f>
        <v>45992</v>
      </c>
      <c r="D58" s="25">
        <f t="shared" si="0"/>
        <v>600</v>
      </c>
      <c r="E58" s="22">
        <f>IF(B58="","",SUM(D$4:D58)+PV)</f>
        <v>39800</v>
      </c>
      <c r="F58" s="22">
        <f>IF(B58="","",IF('Compound Interest Calculator'!$F$14="Daily",H57*( (1+rate)^(C58-C57)-1 ),H57*rate))</f>
        <v>309.35234066546565</v>
      </c>
      <c r="G58" s="22">
        <f>IF(D58="","",SUM(F$4:F58))</f>
        <v>9190.0009196166702</v>
      </c>
      <c r="H58" s="23">
        <f t="shared" si="1"/>
        <v>48990.000919616657</v>
      </c>
    </row>
    <row r="59" spans="2:8" x14ac:dyDescent="0.15">
      <c r="B59" s="21">
        <f>IF(H58="","",IF(B58&gt;='Compound Interest Calculator'!$F$10*p,"",B58+1))</f>
        <v>54</v>
      </c>
      <c r="C59" s="27">
        <f>IF(B59="","",IF(p=52,C58+7,IF(p=26,C58+14,IF(p=24,IF(MOD(B59,2)=0,EDATE('Compound Interest Calculator'!$F$12,B59/2),C58+14),IF(DAY(DATE(YEAR('Compound Interest Calculator'!$F$12),MONTH('Compound Interest Calculator'!$F$12)+(B59-1)*(12/p),DAY('Compound Interest Calculator'!$F$12)))&lt;&gt;DAY('Compound Interest Calculator'!$F$12),DATE(YEAR('Compound Interest Calculator'!$F$12),MONTH('Compound Interest Calculator'!$F$12)+B59*(12/p)+1,0),DATE(YEAR('Compound Interest Calculator'!$F$12),MONTH('Compound Interest Calculator'!$F$12)+B59*(12/p),DAY('Compound Interest Calculator'!$F$12)))))))</f>
        <v>46023</v>
      </c>
      <c r="D59" s="25">
        <f t="shared" si="0"/>
        <v>600</v>
      </c>
      <c r="E59" s="22">
        <f>IF(B59="","",SUM(D$4:D59)+PV)</f>
        <v>40400</v>
      </c>
      <c r="F59" s="22">
        <f>IF(B59="","",IF('Compound Interest Calculator'!$F$14="Daily",H58*( (1+rate)^(C59-C58)-1 ),H58*rate))</f>
        <v>315.20314100590929</v>
      </c>
      <c r="G59" s="22">
        <f>IF(D59="","",SUM(F$4:F59))</f>
        <v>9505.2040606225801</v>
      </c>
      <c r="H59" s="23">
        <f t="shared" si="1"/>
        <v>49905.204060622564</v>
      </c>
    </row>
    <row r="60" spans="2:8" x14ac:dyDescent="0.15">
      <c r="B60" s="21">
        <f>IF(H59="","",IF(B59&gt;='Compound Interest Calculator'!$F$10*p,"",B59+1))</f>
        <v>55</v>
      </c>
      <c r="C60" s="27">
        <f>IF(B60="","",IF(p=52,C59+7,IF(p=26,C59+14,IF(p=24,IF(MOD(B60,2)=0,EDATE('Compound Interest Calculator'!$F$12,B60/2),C59+14),IF(DAY(DATE(YEAR('Compound Interest Calculator'!$F$12),MONTH('Compound Interest Calculator'!$F$12)+(B60-1)*(12/p),DAY('Compound Interest Calculator'!$F$12)))&lt;&gt;DAY('Compound Interest Calculator'!$F$12),DATE(YEAR('Compound Interest Calculator'!$F$12),MONTH('Compound Interest Calculator'!$F$12)+B60*(12/p)+1,0),DATE(YEAR('Compound Interest Calculator'!$F$12),MONTH('Compound Interest Calculator'!$F$12)+B60*(12/p),DAY('Compound Interest Calculator'!$F$12)))))))</f>
        <v>46054</v>
      </c>
      <c r="D60" s="25">
        <f t="shared" si="0"/>
        <v>600</v>
      </c>
      <c r="E60" s="22">
        <f>IF(B60="","",SUM(D$4:D60)+PV)</f>
        <v>41000</v>
      </c>
      <c r="F60" s="22">
        <f>IF(B60="","",IF('Compound Interest Calculator'!$F$14="Daily",H59*( (1+rate)^(C60-C59)-1 ),H59*rate))</f>
        <v>321.09158557191103</v>
      </c>
      <c r="G60" s="22">
        <f>IF(D60="","",SUM(F$4:F60))</f>
        <v>9826.2956461944905</v>
      </c>
      <c r="H60" s="23">
        <f t="shared" si="1"/>
        <v>50826.295646194478</v>
      </c>
    </row>
    <row r="61" spans="2:8" x14ac:dyDescent="0.15">
      <c r="B61" s="21">
        <f>IF(H60="","",IF(B60&gt;='Compound Interest Calculator'!$F$10*p,"",B60+1))</f>
        <v>56</v>
      </c>
      <c r="C61" s="27">
        <f>IF(B61="","",IF(p=52,C60+7,IF(p=26,C60+14,IF(p=24,IF(MOD(B61,2)=0,EDATE('Compound Interest Calculator'!$F$12,B61/2),C60+14),IF(DAY(DATE(YEAR('Compound Interest Calculator'!$F$12),MONTH('Compound Interest Calculator'!$F$12)+(B61-1)*(12/p),DAY('Compound Interest Calculator'!$F$12)))&lt;&gt;DAY('Compound Interest Calculator'!$F$12),DATE(YEAR('Compound Interest Calculator'!$F$12),MONTH('Compound Interest Calculator'!$F$12)+B61*(12/p)+1,0),DATE(YEAR('Compound Interest Calculator'!$F$12),MONTH('Compound Interest Calculator'!$F$12)+B61*(12/p),DAY('Compound Interest Calculator'!$F$12)))))))</f>
        <v>46082</v>
      </c>
      <c r="D61" s="25">
        <f t="shared" si="0"/>
        <v>600</v>
      </c>
      <c r="E61" s="22">
        <f>IF(B61="","",SUM(D$4:D61)+PV)</f>
        <v>41600</v>
      </c>
      <c r="F61" s="22">
        <f>IF(B61="","",IF('Compound Interest Calculator'!$F$14="Daily",H60*( (1+rate)^(C61-C60)-1 ),H60*rate))</f>
        <v>327.01791656755154</v>
      </c>
      <c r="G61" s="22">
        <f>IF(D61="","",SUM(F$4:F61))</f>
        <v>10153.313562762041</v>
      </c>
      <c r="H61" s="23">
        <f t="shared" si="1"/>
        <v>51753.313562762029</v>
      </c>
    </row>
    <row r="62" spans="2:8" x14ac:dyDescent="0.15">
      <c r="B62" s="21">
        <f>IF(H61="","",IF(B61&gt;='Compound Interest Calculator'!$F$10*p,"",B61+1))</f>
        <v>57</v>
      </c>
      <c r="C62" s="27">
        <f>IF(B62="","",IF(p=52,C61+7,IF(p=26,C61+14,IF(p=24,IF(MOD(B62,2)=0,EDATE('Compound Interest Calculator'!$F$12,B62/2),C61+14),IF(DAY(DATE(YEAR('Compound Interest Calculator'!$F$12),MONTH('Compound Interest Calculator'!$F$12)+(B62-1)*(12/p),DAY('Compound Interest Calculator'!$F$12)))&lt;&gt;DAY('Compound Interest Calculator'!$F$12),DATE(YEAR('Compound Interest Calculator'!$F$12),MONTH('Compound Interest Calculator'!$F$12)+B62*(12/p)+1,0),DATE(YEAR('Compound Interest Calculator'!$F$12),MONTH('Compound Interest Calculator'!$F$12)+B62*(12/p),DAY('Compound Interest Calculator'!$F$12)))))))</f>
        <v>46113</v>
      </c>
      <c r="D62" s="25">
        <f t="shared" si="0"/>
        <v>600</v>
      </c>
      <c r="E62" s="22">
        <f>IF(B62="","",SUM(D$4:D62)+PV)</f>
        <v>42200</v>
      </c>
      <c r="F62" s="22">
        <f>IF(B62="","",IF('Compound Interest Calculator'!$F$14="Daily",H61*( (1+rate)^(C62-C61)-1 ),H61*rate))</f>
        <v>332.98237775525979</v>
      </c>
      <c r="G62" s="22">
        <f>IF(D62="","",SUM(F$4:F62))</f>
        <v>10486.295940517301</v>
      </c>
      <c r="H62" s="23">
        <f t="shared" si="1"/>
        <v>52686.295940517288</v>
      </c>
    </row>
    <row r="63" spans="2:8" x14ac:dyDescent="0.15">
      <c r="B63" s="21">
        <f>IF(H62="","",IF(B62&gt;='Compound Interest Calculator'!$F$10*p,"",B62+1))</f>
        <v>58</v>
      </c>
      <c r="C63" s="27">
        <f>IF(B63="","",IF(p=52,C62+7,IF(p=26,C62+14,IF(p=24,IF(MOD(B63,2)=0,EDATE('Compound Interest Calculator'!$F$12,B63/2),C62+14),IF(DAY(DATE(YEAR('Compound Interest Calculator'!$F$12),MONTH('Compound Interest Calculator'!$F$12)+(B63-1)*(12/p),DAY('Compound Interest Calculator'!$F$12)))&lt;&gt;DAY('Compound Interest Calculator'!$F$12),DATE(YEAR('Compound Interest Calculator'!$F$12),MONTH('Compound Interest Calculator'!$F$12)+B63*(12/p)+1,0),DATE(YEAR('Compound Interest Calculator'!$F$12),MONTH('Compound Interest Calculator'!$F$12)+B63*(12/p),DAY('Compound Interest Calculator'!$F$12)))))))</f>
        <v>46143</v>
      </c>
      <c r="D63" s="25">
        <f t="shared" si="0"/>
        <v>600</v>
      </c>
      <c r="E63" s="22">
        <f>IF(B63="","",SUM(D$4:D63)+PV)</f>
        <v>42800</v>
      </c>
      <c r="F63" s="22">
        <f>IF(B63="","",IF('Compound Interest Calculator'!$F$14="Daily",H62*( (1+rate)^(C63-C62)-1 ),H62*rate))</f>
        <v>338.9852144658397</v>
      </c>
      <c r="G63" s="22">
        <f>IF(D63="","",SUM(F$4:F63))</f>
        <v>10825.28115498314</v>
      </c>
      <c r="H63" s="23">
        <f t="shared" si="1"/>
        <v>53625.281154983124</v>
      </c>
    </row>
    <row r="64" spans="2:8" x14ac:dyDescent="0.15">
      <c r="B64" s="21">
        <f>IF(H63="","",IF(B63&gt;='Compound Interest Calculator'!$F$10*p,"",B63+1))</f>
        <v>59</v>
      </c>
      <c r="C64" s="27">
        <f>IF(B64="","",IF(p=52,C63+7,IF(p=26,C63+14,IF(p=24,IF(MOD(B64,2)=0,EDATE('Compound Interest Calculator'!$F$12,B64/2),C63+14),IF(DAY(DATE(YEAR('Compound Interest Calculator'!$F$12),MONTH('Compound Interest Calculator'!$F$12)+(B64-1)*(12/p),DAY('Compound Interest Calculator'!$F$12)))&lt;&gt;DAY('Compound Interest Calculator'!$F$12),DATE(YEAR('Compound Interest Calculator'!$F$12),MONTH('Compound Interest Calculator'!$F$12)+B64*(12/p)+1,0),DATE(YEAR('Compound Interest Calculator'!$F$12),MONTH('Compound Interest Calculator'!$F$12)+B64*(12/p),DAY('Compound Interest Calculator'!$F$12)))))))</f>
        <v>46174</v>
      </c>
      <c r="D64" s="25">
        <f t="shared" si="0"/>
        <v>600</v>
      </c>
      <c r="E64" s="22">
        <f>IF(B64="","",SUM(D$4:D64)+PV)</f>
        <v>43400</v>
      </c>
      <c r="F64" s="22">
        <f>IF(B64="","",IF('Compound Interest Calculator'!$F$14="Daily",H63*( (1+rate)^(C64-C63)-1 ),H63*rate))</f>
        <v>345.02667360856094</v>
      </c>
      <c r="G64" s="22">
        <f>IF(D64="","",SUM(F$4:F64))</f>
        <v>11170.307828591702</v>
      </c>
      <c r="H64" s="23">
        <f t="shared" si="1"/>
        <v>54570.307828591685</v>
      </c>
    </row>
    <row r="65" spans="2:8" x14ac:dyDescent="0.15">
      <c r="B65" s="21">
        <f>IF(H64="","",IF(B64&gt;='Compound Interest Calculator'!$F$10*p,"",B64+1))</f>
        <v>60</v>
      </c>
      <c r="C65" s="27">
        <f>IF(B65="","",IF(p=52,C64+7,IF(p=26,C64+14,IF(p=24,IF(MOD(B65,2)=0,EDATE('Compound Interest Calculator'!$F$12,B65/2),C64+14),IF(DAY(DATE(YEAR('Compound Interest Calculator'!$F$12),MONTH('Compound Interest Calculator'!$F$12)+(B65-1)*(12/p),DAY('Compound Interest Calculator'!$F$12)))&lt;&gt;DAY('Compound Interest Calculator'!$F$12),DATE(YEAR('Compound Interest Calculator'!$F$12),MONTH('Compound Interest Calculator'!$F$12)+B65*(12/p)+1,0),DATE(YEAR('Compound Interest Calculator'!$F$12),MONTH('Compound Interest Calculator'!$F$12)+B65*(12/p),DAY('Compound Interest Calculator'!$F$12)))))))</f>
        <v>46204</v>
      </c>
      <c r="D65" s="25">
        <f t="shared" si="0"/>
        <v>600</v>
      </c>
      <c r="E65" s="22">
        <f>IF(B65="","",SUM(D$4:D65)+PV)</f>
        <v>44000</v>
      </c>
      <c r="F65" s="22">
        <f>IF(B65="","",IF('Compound Interest Calculator'!$F$14="Daily",H64*( (1+rate)^(C65-C64)-1 ),H64*rate))</f>
        <v>351.10700368131484</v>
      </c>
      <c r="G65" s="22">
        <f>IF(D65="","",SUM(F$4:F65))</f>
        <v>11521.414832273016</v>
      </c>
      <c r="H65" s="23">
        <f t="shared" si="1"/>
        <v>55521.414832273003</v>
      </c>
    </row>
    <row r="66" spans="2:8" x14ac:dyDescent="0.15">
      <c r="B66" s="21">
        <f>IF(H65="","",IF(B65&gt;='Compound Interest Calculator'!$F$10*p,"",B65+1))</f>
        <v>61</v>
      </c>
      <c r="C66" s="27">
        <f>IF(B66="","",IF(p=52,C65+7,IF(p=26,C65+14,IF(p=24,IF(MOD(B66,2)=0,EDATE('Compound Interest Calculator'!$F$12,B66/2),C65+14),IF(DAY(DATE(YEAR('Compound Interest Calculator'!$F$12),MONTH('Compound Interest Calculator'!$F$12)+(B66-1)*(12/p),DAY('Compound Interest Calculator'!$F$12)))&lt;&gt;DAY('Compound Interest Calculator'!$F$12),DATE(YEAR('Compound Interest Calculator'!$F$12),MONTH('Compound Interest Calculator'!$F$12)+B66*(12/p)+1,0),DATE(YEAR('Compound Interest Calculator'!$F$12),MONTH('Compound Interest Calculator'!$F$12)+B66*(12/p),DAY('Compound Interest Calculator'!$F$12)))))))</f>
        <v>46235</v>
      </c>
      <c r="D66" s="25">
        <f t="shared" si="0"/>
        <v>600</v>
      </c>
      <c r="E66" s="22">
        <f>IF(B66="","",SUM(D$4:D66)+PV)</f>
        <v>44600</v>
      </c>
      <c r="F66" s="22">
        <f>IF(B66="","",IF('Compound Interest Calculator'!$F$14="Daily",H65*( (1+rate)^(C66-C65)-1 ),H65*rate))</f>
        <v>357.22645478083558</v>
      </c>
      <c r="G66" s="22">
        <f>IF(D66="","",SUM(F$4:F66))</f>
        <v>11878.641287053852</v>
      </c>
      <c r="H66" s="23">
        <f t="shared" si="1"/>
        <v>56478.641287053841</v>
      </c>
    </row>
    <row r="67" spans="2:8" x14ac:dyDescent="0.15">
      <c r="B67" s="21">
        <f>IF(H66="","",IF(B66&gt;='Compound Interest Calculator'!$F$10*p,"",B66+1))</f>
        <v>62</v>
      </c>
      <c r="C67" s="27">
        <f>IF(B67="","",IF(p=52,C66+7,IF(p=26,C66+14,IF(p=24,IF(MOD(B67,2)=0,EDATE('Compound Interest Calculator'!$F$12,B67/2),C66+14),IF(DAY(DATE(YEAR('Compound Interest Calculator'!$F$12),MONTH('Compound Interest Calculator'!$F$12)+(B67-1)*(12/p),DAY('Compound Interest Calculator'!$F$12)))&lt;&gt;DAY('Compound Interest Calculator'!$F$12),DATE(YEAR('Compound Interest Calculator'!$F$12),MONTH('Compound Interest Calculator'!$F$12)+B67*(12/p)+1,0),DATE(YEAR('Compound Interest Calculator'!$F$12),MONTH('Compound Interest Calculator'!$F$12)+B67*(12/p),DAY('Compound Interest Calculator'!$F$12)))))))</f>
        <v>46266</v>
      </c>
      <c r="D67" s="25">
        <f t="shared" si="0"/>
        <v>600</v>
      </c>
      <c r="E67" s="22">
        <f>IF(B67="","",SUM(D$4:D67)+PV)</f>
        <v>45200</v>
      </c>
      <c r="F67" s="22">
        <f>IF(B67="","",IF('Compound Interest Calculator'!$F$14="Daily",H66*( (1+rate)^(C67-C66)-1 ),H66*rate))</f>
        <v>363.38527861298729</v>
      </c>
      <c r="G67" s="22">
        <f>IF(D67="","",SUM(F$4:F67))</f>
        <v>12242.026565666838</v>
      </c>
      <c r="H67" s="23">
        <f t="shared" si="1"/>
        <v>57442.026565666827</v>
      </c>
    </row>
    <row r="68" spans="2:8" x14ac:dyDescent="0.15">
      <c r="B68" s="21">
        <f>IF(H67="","",IF(B67&gt;='Compound Interest Calculator'!$F$10*p,"",B67+1))</f>
        <v>63</v>
      </c>
      <c r="C68" s="27">
        <f>IF(B68="","",IF(p=52,C67+7,IF(p=26,C67+14,IF(p=24,IF(MOD(B68,2)=0,EDATE('Compound Interest Calculator'!$F$12,B68/2),C67+14),IF(DAY(DATE(YEAR('Compound Interest Calculator'!$F$12),MONTH('Compound Interest Calculator'!$F$12)+(B68-1)*(12/p),DAY('Compound Interest Calculator'!$F$12)))&lt;&gt;DAY('Compound Interest Calculator'!$F$12),DATE(YEAR('Compound Interest Calculator'!$F$12),MONTH('Compound Interest Calculator'!$F$12)+B68*(12/p)+1,0),DATE(YEAR('Compound Interest Calculator'!$F$12),MONTH('Compound Interest Calculator'!$F$12)+B68*(12/p),DAY('Compound Interest Calculator'!$F$12)))))))</f>
        <v>46296</v>
      </c>
      <c r="D68" s="25">
        <f t="shared" si="0"/>
        <v>600</v>
      </c>
      <c r="E68" s="22">
        <f>IF(B68="","",SUM(D$4:D68)+PV)</f>
        <v>45800</v>
      </c>
      <c r="F68" s="22">
        <f>IF(B68="","",IF('Compound Interest Calculator'!$F$14="Daily",H67*( (1+rate)^(C68-C67)-1 ),H67*rate))</f>
        <v>369.5837285031173</v>
      </c>
      <c r="G68" s="22">
        <f>IF(D68="","",SUM(F$4:F68))</f>
        <v>12611.610294169956</v>
      </c>
      <c r="H68" s="23">
        <f t="shared" si="1"/>
        <v>58411.610294169943</v>
      </c>
    </row>
    <row r="69" spans="2:8" x14ac:dyDescent="0.15">
      <c r="B69" s="21">
        <f>IF(H68="","",IF(B68&gt;='Compound Interest Calculator'!$F$10*p,"",B68+1))</f>
        <v>64</v>
      </c>
      <c r="C69" s="27">
        <f>IF(B69="","",IF(p=52,C68+7,IF(p=26,C68+14,IF(p=24,IF(MOD(B69,2)=0,EDATE('Compound Interest Calculator'!$F$12,B69/2),C68+14),IF(DAY(DATE(YEAR('Compound Interest Calculator'!$F$12),MONTH('Compound Interest Calculator'!$F$12)+(B69-1)*(12/p),DAY('Compound Interest Calculator'!$F$12)))&lt;&gt;DAY('Compound Interest Calculator'!$F$12),DATE(YEAR('Compound Interest Calculator'!$F$12),MONTH('Compound Interest Calculator'!$F$12)+B69*(12/p)+1,0),DATE(YEAR('Compound Interest Calculator'!$F$12),MONTH('Compound Interest Calculator'!$F$12)+B69*(12/p),DAY('Compound Interest Calculator'!$F$12)))))))</f>
        <v>46327</v>
      </c>
      <c r="D69" s="25">
        <f t="shared" si="0"/>
        <v>600</v>
      </c>
      <c r="E69" s="22">
        <f>IF(B69="","",SUM(D$4:D69)+PV)</f>
        <v>46400</v>
      </c>
      <c r="F69" s="22">
        <f>IF(B69="","",IF('Compound Interest Calculator'!$F$14="Daily",H68*( (1+rate)^(C69-C68)-1 ),H68*rate))</f>
        <v>375.82205940647572</v>
      </c>
      <c r="G69" s="22">
        <f>IF(D69="","",SUM(F$4:F69))</f>
        <v>12987.432353576431</v>
      </c>
      <c r="H69" s="23">
        <f t="shared" si="1"/>
        <v>59387.43235357642</v>
      </c>
    </row>
    <row r="70" spans="2:8" x14ac:dyDescent="0.15">
      <c r="B70" s="21">
        <f>IF(H69="","",IF(B69&gt;='Compound Interest Calculator'!$F$10*p,"",B69+1))</f>
        <v>65</v>
      </c>
      <c r="C70" s="27">
        <f>IF(B70="","",IF(p=52,C69+7,IF(p=26,C69+14,IF(p=24,IF(MOD(B70,2)=0,EDATE('Compound Interest Calculator'!$F$12,B70/2),C69+14),IF(DAY(DATE(YEAR('Compound Interest Calculator'!$F$12),MONTH('Compound Interest Calculator'!$F$12)+(B70-1)*(12/p),DAY('Compound Interest Calculator'!$F$12)))&lt;&gt;DAY('Compound Interest Calculator'!$F$12),DATE(YEAR('Compound Interest Calculator'!$F$12),MONTH('Compound Interest Calculator'!$F$12)+B70*(12/p)+1,0),DATE(YEAR('Compound Interest Calculator'!$F$12),MONTH('Compound Interest Calculator'!$F$12)+B70*(12/p),DAY('Compound Interest Calculator'!$F$12)))))))</f>
        <v>46357</v>
      </c>
      <c r="D70" s="25">
        <f t="shared" ref="D70:D133" si="2">IF(B70="","",A)</f>
        <v>600</v>
      </c>
      <c r="E70" s="22">
        <f>IF(B70="","",SUM(D$4:D70)+PV)</f>
        <v>47000</v>
      </c>
      <c r="F70" s="22">
        <f>IF(B70="","",IF('Compound Interest Calculator'!$F$14="Daily",H69*( (1+rate)^(C70-C69)-1 ),H69*rate))</f>
        <v>382.10052791870254</v>
      </c>
      <c r="G70" s="22">
        <f>IF(D70="","",SUM(F$4:F70))</f>
        <v>13369.532881495134</v>
      </c>
      <c r="H70" s="23">
        <f t="shared" ref="H70:H133" si="3">IF(B70="","",H69+F70+D70)</f>
        <v>60369.532881495121</v>
      </c>
    </row>
    <row r="71" spans="2:8" x14ac:dyDescent="0.15">
      <c r="B71" s="21">
        <f>IF(H70="","",IF(B70&gt;='Compound Interest Calculator'!$F$10*p,"",B70+1))</f>
        <v>66</v>
      </c>
      <c r="C71" s="27">
        <f>IF(B71="","",IF(p=52,C70+7,IF(p=26,C70+14,IF(p=24,IF(MOD(B71,2)=0,EDATE('Compound Interest Calculator'!$F$12,B71/2),C70+14),IF(DAY(DATE(YEAR('Compound Interest Calculator'!$F$12),MONTH('Compound Interest Calculator'!$F$12)+(B71-1)*(12/p),DAY('Compound Interest Calculator'!$F$12)))&lt;&gt;DAY('Compound Interest Calculator'!$F$12),DATE(YEAR('Compound Interest Calculator'!$F$12),MONTH('Compound Interest Calculator'!$F$12)+B71*(12/p)+1,0),DATE(YEAR('Compound Interest Calculator'!$F$12),MONTH('Compound Interest Calculator'!$F$12)+B71*(12/p),DAY('Compound Interest Calculator'!$F$12)))))))</f>
        <v>46388</v>
      </c>
      <c r="D71" s="25">
        <f t="shared" si="2"/>
        <v>600</v>
      </c>
      <c r="E71" s="22">
        <f>IF(B71="","",SUM(D$4:D71)+PV)</f>
        <v>47600</v>
      </c>
      <c r="F71" s="22">
        <f>IF(B71="","",IF('Compound Interest Calculator'!$F$14="Daily",H70*( (1+rate)^(C71-C70)-1 ),H70*rate))</f>
        <v>388.41939228638176</v>
      </c>
      <c r="G71" s="22">
        <f>IF(D71="","",SUM(F$4:F71))</f>
        <v>13757.952273781515</v>
      </c>
      <c r="H71" s="23">
        <f t="shared" si="3"/>
        <v>61357.952273781506</v>
      </c>
    </row>
    <row r="72" spans="2:8" x14ac:dyDescent="0.15">
      <c r="B72" s="21">
        <f>IF(H71="","",IF(B71&gt;='Compound Interest Calculator'!$F$10*p,"",B71+1))</f>
        <v>67</v>
      </c>
      <c r="C72" s="27">
        <f>IF(B72="","",IF(p=52,C71+7,IF(p=26,C71+14,IF(p=24,IF(MOD(B72,2)=0,EDATE('Compound Interest Calculator'!$F$12,B72/2),C71+14),IF(DAY(DATE(YEAR('Compound Interest Calculator'!$F$12),MONTH('Compound Interest Calculator'!$F$12)+(B72-1)*(12/p),DAY('Compound Interest Calculator'!$F$12)))&lt;&gt;DAY('Compound Interest Calculator'!$F$12),DATE(YEAR('Compound Interest Calculator'!$F$12),MONTH('Compound Interest Calculator'!$F$12)+B72*(12/p)+1,0),DATE(YEAR('Compound Interest Calculator'!$F$12),MONTH('Compound Interest Calculator'!$F$12)+B72*(12/p),DAY('Compound Interest Calculator'!$F$12)))))))</f>
        <v>46419</v>
      </c>
      <c r="D72" s="25">
        <f t="shared" si="2"/>
        <v>600</v>
      </c>
      <c r="E72" s="22">
        <f>IF(B72="","",SUM(D$4:D72)+PV)</f>
        <v>48200</v>
      </c>
      <c r="F72" s="22">
        <f>IF(B72="","",IF('Compound Interest Calculator'!$F$14="Daily",H71*( (1+rate)^(C72-C71)-1 ),H71*rate))</f>
        <v>394.77891241766366</v>
      </c>
      <c r="G72" s="22">
        <f>IF(D72="","",SUM(F$4:F72))</f>
        <v>14152.731186199178</v>
      </c>
      <c r="H72" s="23">
        <f t="shared" si="3"/>
        <v>62352.731186199169</v>
      </c>
    </row>
    <row r="73" spans="2:8" x14ac:dyDescent="0.15">
      <c r="B73" s="21">
        <f>IF(H72="","",IF(B72&gt;='Compound Interest Calculator'!$F$10*p,"",B72+1))</f>
        <v>68</v>
      </c>
      <c r="C73" s="27">
        <f>IF(B73="","",IF(p=52,C72+7,IF(p=26,C72+14,IF(p=24,IF(MOD(B73,2)=0,EDATE('Compound Interest Calculator'!$F$12,B73/2),C72+14),IF(DAY(DATE(YEAR('Compound Interest Calculator'!$F$12),MONTH('Compound Interest Calculator'!$F$12)+(B73-1)*(12/p),DAY('Compound Interest Calculator'!$F$12)))&lt;&gt;DAY('Compound Interest Calculator'!$F$12),DATE(YEAR('Compound Interest Calculator'!$F$12),MONTH('Compound Interest Calculator'!$F$12)+B73*(12/p)+1,0),DATE(YEAR('Compound Interest Calculator'!$F$12),MONTH('Compound Interest Calculator'!$F$12)+B73*(12/p),DAY('Compound Interest Calculator'!$F$12)))))))</f>
        <v>46447</v>
      </c>
      <c r="D73" s="25">
        <f t="shared" si="2"/>
        <v>600</v>
      </c>
      <c r="E73" s="22">
        <f>IF(B73="","",SUM(D$4:D73)+PV)</f>
        <v>48800</v>
      </c>
      <c r="F73" s="22">
        <f>IF(B73="","",IF('Compound Interest Calculator'!$F$14="Daily",H72*( (1+rate)^(C73-C72)-1 ),H72*rate))</f>
        <v>401.17934989295537</v>
      </c>
      <c r="G73" s="22">
        <f>IF(D73="","",SUM(F$4:F73))</f>
        <v>14553.910536092133</v>
      </c>
      <c r="H73" s="23">
        <f t="shared" si="3"/>
        <v>63353.910536092124</v>
      </c>
    </row>
    <row r="74" spans="2:8" x14ac:dyDescent="0.15">
      <c r="B74" s="21">
        <f>IF(H73="","",IF(B73&gt;='Compound Interest Calculator'!$F$10*p,"",B73+1))</f>
        <v>69</v>
      </c>
      <c r="C74" s="27">
        <f>IF(B74="","",IF(p=52,C73+7,IF(p=26,C73+14,IF(p=24,IF(MOD(B74,2)=0,EDATE('Compound Interest Calculator'!$F$12,B74/2),C73+14),IF(DAY(DATE(YEAR('Compound Interest Calculator'!$F$12),MONTH('Compound Interest Calculator'!$F$12)+(B74-1)*(12/p),DAY('Compound Interest Calculator'!$F$12)))&lt;&gt;DAY('Compound Interest Calculator'!$F$12),DATE(YEAR('Compound Interest Calculator'!$F$12),MONTH('Compound Interest Calculator'!$F$12)+B74*(12/p)+1,0),DATE(YEAR('Compound Interest Calculator'!$F$12),MONTH('Compound Interest Calculator'!$F$12)+B74*(12/p),DAY('Compound Interest Calculator'!$F$12)))))))</f>
        <v>46478</v>
      </c>
      <c r="D74" s="25">
        <f t="shared" si="2"/>
        <v>600</v>
      </c>
      <c r="E74" s="22">
        <f>IF(B74="","",SUM(D$4:D74)+PV)</f>
        <v>49400</v>
      </c>
      <c r="F74" s="22">
        <f>IF(B74="","",IF('Compound Interest Calculator'!$F$14="Daily",H73*( (1+rate)^(C74-C73)-1 ),H73*rate))</f>
        <v>407.62096797568029</v>
      </c>
      <c r="G74" s="22">
        <f>IF(D74="","",SUM(F$4:F74))</f>
        <v>14961.531504067814</v>
      </c>
      <c r="H74" s="23">
        <f t="shared" si="3"/>
        <v>64361.531504067803</v>
      </c>
    </row>
    <row r="75" spans="2:8" x14ac:dyDescent="0.15">
      <c r="B75" s="21">
        <f>IF(H74="","",IF(B74&gt;='Compound Interest Calculator'!$F$10*p,"",B74+1))</f>
        <v>70</v>
      </c>
      <c r="C75" s="27">
        <f>IF(B75="","",IF(p=52,C74+7,IF(p=26,C74+14,IF(p=24,IF(MOD(B75,2)=0,EDATE('Compound Interest Calculator'!$F$12,B75/2),C74+14),IF(DAY(DATE(YEAR('Compound Interest Calculator'!$F$12),MONTH('Compound Interest Calculator'!$F$12)+(B75-1)*(12/p),DAY('Compound Interest Calculator'!$F$12)))&lt;&gt;DAY('Compound Interest Calculator'!$F$12),DATE(YEAR('Compound Interest Calculator'!$F$12),MONTH('Compound Interest Calculator'!$F$12)+B75*(12/p)+1,0),DATE(YEAR('Compound Interest Calculator'!$F$12),MONTH('Compound Interest Calculator'!$F$12)+B75*(12/p),DAY('Compound Interest Calculator'!$F$12)))))))</f>
        <v>46508</v>
      </c>
      <c r="D75" s="25">
        <f t="shared" si="2"/>
        <v>600</v>
      </c>
      <c r="E75" s="22">
        <f>IF(B75="","",SUM(D$4:D75)+PV)</f>
        <v>50000</v>
      </c>
      <c r="F75" s="22">
        <f>IF(B75="","",IF('Compound Interest Calculator'!$F$14="Daily",H74*( (1+rate)^(C75-C74)-1 ),H74*rate))</f>
        <v>414.10403162310661</v>
      </c>
      <c r="G75" s="22">
        <f>IF(D75="","",SUM(F$4:F75))</f>
        <v>15375.635535690921</v>
      </c>
      <c r="H75" s="23">
        <f t="shared" si="3"/>
        <v>65375.635535690912</v>
      </c>
    </row>
    <row r="76" spans="2:8" x14ac:dyDescent="0.15">
      <c r="B76" s="21">
        <f>IF(H75="","",IF(B75&gt;='Compound Interest Calculator'!$F$10*p,"",B75+1))</f>
        <v>71</v>
      </c>
      <c r="C76" s="27">
        <f>IF(B76="","",IF(p=52,C75+7,IF(p=26,C75+14,IF(p=24,IF(MOD(B76,2)=0,EDATE('Compound Interest Calculator'!$F$12,B76/2),C75+14),IF(DAY(DATE(YEAR('Compound Interest Calculator'!$F$12),MONTH('Compound Interest Calculator'!$F$12)+(B76-1)*(12/p),DAY('Compound Interest Calculator'!$F$12)))&lt;&gt;DAY('Compound Interest Calculator'!$F$12),DATE(YEAR('Compound Interest Calculator'!$F$12),MONTH('Compound Interest Calculator'!$F$12)+B76*(12/p)+1,0),DATE(YEAR('Compound Interest Calculator'!$F$12),MONTH('Compound Interest Calculator'!$F$12)+B76*(12/p),DAY('Compound Interest Calculator'!$F$12)))))))</f>
        <v>46539</v>
      </c>
      <c r="D76" s="25">
        <f t="shared" si="2"/>
        <v>600</v>
      </c>
      <c r="E76" s="22">
        <f>IF(B76="","",SUM(D$4:D76)+PV)</f>
        <v>50600</v>
      </c>
      <c r="F76" s="22">
        <f>IF(B76="","",IF('Compound Interest Calculator'!$F$14="Daily",H75*( (1+rate)^(C76-C75)-1 ),H75*rate))</f>
        <v>420.62880749724559</v>
      </c>
      <c r="G76" s="22">
        <f>IF(D76="","",SUM(F$4:F76))</f>
        <v>15796.264343188166</v>
      </c>
      <c r="H76" s="23">
        <f t="shared" si="3"/>
        <v>66396.264343188159</v>
      </c>
    </row>
    <row r="77" spans="2:8" x14ac:dyDescent="0.15">
      <c r="B77" s="21">
        <f>IF(H76="","",IF(B76&gt;='Compound Interest Calculator'!$F$10*p,"",B76+1))</f>
        <v>72</v>
      </c>
      <c r="C77" s="27">
        <f>IF(B77="","",IF(p=52,C76+7,IF(p=26,C76+14,IF(p=24,IF(MOD(B77,2)=0,EDATE('Compound Interest Calculator'!$F$12,B77/2),C76+14),IF(DAY(DATE(YEAR('Compound Interest Calculator'!$F$12),MONTH('Compound Interest Calculator'!$F$12)+(B77-1)*(12/p),DAY('Compound Interest Calculator'!$F$12)))&lt;&gt;DAY('Compound Interest Calculator'!$F$12),DATE(YEAR('Compound Interest Calculator'!$F$12),MONTH('Compound Interest Calculator'!$F$12)+B77*(12/p)+1,0),DATE(YEAR('Compound Interest Calculator'!$F$12),MONTH('Compound Interest Calculator'!$F$12)+B77*(12/p),DAY('Compound Interest Calculator'!$F$12)))))))</f>
        <v>46569</v>
      </c>
      <c r="D77" s="25">
        <f t="shared" si="2"/>
        <v>600</v>
      </c>
      <c r="E77" s="22">
        <f>IF(B77="","",SUM(D$4:D77)+PV)</f>
        <v>51200</v>
      </c>
      <c r="F77" s="22">
        <f>IF(B77="","",IF('Compound Interest Calculator'!$F$14="Daily",H76*( (1+rate)^(C77-C76)-1 ),H76*rate))</f>
        <v>427.19556397581977</v>
      </c>
      <c r="G77" s="22">
        <f>IF(D77="","",SUM(F$4:F77))</f>
        <v>16223.459907163986</v>
      </c>
      <c r="H77" s="23">
        <f t="shared" si="3"/>
        <v>67423.459907163982</v>
      </c>
    </row>
    <row r="78" spans="2:8" x14ac:dyDescent="0.15">
      <c r="B78" s="21">
        <f>IF(H77="","",IF(B77&gt;='Compound Interest Calculator'!$F$10*p,"",B77+1))</f>
        <v>73</v>
      </c>
      <c r="C78" s="27">
        <f>IF(B78="","",IF(p=52,C77+7,IF(p=26,C77+14,IF(p=24,IF(MOD(B78,2)=0,EDATE('Compound Interest Calculator'!$F$12,B78/2),C77+14),IF(DAY(DATE(YEAR('Compound Interest Calculator'!$F$12),MONTH('Compound Interest Calculator'!$F$12)+(B78-1)*(12/p),DAY('Compound Interest Calculator'!$F$12)))&lt;&gt;DAY('Compound Interest Calculator'!$F$12),DATE(YEAR('Compound Interest Calculator'!$F$12),MONTH('Compound Interest Calculator'!$F$12)+B78*(12/p)+1,0),DATE(YEAR('Compound Interest Calculator'!$F$12),MONTH('Compound Interest Calculator'!$F$12)+B78*(12/p),DAY('Compound Interest Calculator'!$F$12)))))))</f>
        <v>46600</v>
      </c>
      <c r="D78" s="25">
        <f t="shared" si="2"/>
        <v>600</v>
      </c>
      <c r="E78" s="22">
        <f>IF(B78="","",SUM(D$4:D78)+PV)</f>
        <v>51800</v>
      </c>
      <c r="F78" s="22">
        <f>IF(B78="","",IF('Compound Interest Calculator'!$F$14="Daily",H77*( (1+rate)^(C78-C77)-1 ),H77*rate))</f>
        <v>433.80457116330217</v>
      </c>
      <c r="G78" s="22">
        <f>IF(D78="","",SUM(F$4:F78))</f>
        <v>16657.264478327288</v>
      </c>
      <c r="H78" s="23">
        <f t="shared" si="3"/>
        <v>68457.264478327284</v>
      </c>
    </row>
    <row r="79" spans="2:8" x14ac:dyDescent="0.15">
      <c r="B79" s="21">
        <f>IF(H78="","",IF(B78&gt;='Compound Interest Calculator'!$F$10*p,"",B78+1))</f>
        <v>74</v>
      </c>
      <c r="C79" s="27">
        <f>IF(B79="","",IF(p=52,C78+7,IF(p=26,C78+14,IF(p=24,IF(MOD(B79,2)=0,EDATE('Compound Interest Calculator'!$F$12,B79/2),C78+14),IF(DAY(DATE(YEAR('Compound Interest Calculator'!$F$12),MONTH('Compound Interest Calculator'!$F$12)+(B79-1)*(12/p),DAY('Compound Interest Calculator'!$F$12)))&lt;&gt;DAY('Compound Interest Calculator'!$F$12),DATE(YEAR('Compound Interest Calculator'!$F$12),MONTH('Compound Interest Calculator'!$F$12)+B79*(12/p)+1,0),DATE(YEAR('Compound Interest Calculator'!$F$12),MONTH('Compound Interest Calculator'!$F$12)+B79*(12/p),DAY('Compound Interest Calculator'!$F$12)))))))</f>
        <v>46631</v>
      </c>
      <c r="D79" s="25">
        <f t="shared" si="2"/>
        <v>600</v>
      </c>
      <c r="E79" s="22">
        <f>IF(B79="","",SUM(D$4:D79)+PV)</f>
        <v>52400</v>
      </c>
      <c r="F79" s="22">
        <f>IF(B79="","",IF('Compound Interest Calculator'!$F$14="Daily",H78*( (1+rate)^(C79-C78)-1 ),H78*rate))</f>
        <v>440.45610090202604</v>
      </c>
      <c r="G79" s="22">
        <f>IF(D79="","",SUM(F$4:F79))</f>
        <v>17097.720579229313</v>
      </c>
      <c r="H79" s="23">
        <f t="shared" si="3"/>
        <v>69497.72057922931</v>
      </c>
    </row>
    <row r="80" spans="2:8" x14ac:dyDescent="0.15">
      <c r="B80" s="21">
        <f>IF(H79="","",IF(B79&gt;='Compound Interest Calculator'!$F$10*p,"",B79+1))</f>
        <v>75</v>
      </c>
      <c r="C80" s="27">
        <f>IF(B80="","",IF(p=52,C79+7,IF(p=26,C79+14,IF(p=24,IF(MOD(B80,2)=0,EDATE('Compound Interest Calculator'!$F$12,B80/2),C79+14),IF(DAY(DATE(YEAR('Compound Interest Calculator'!$F$12),MONTH('Compound Interest Calculator'!$F$12)+(B80-1)*(12/p),DAY('Compound Interest Calculator'!$F$12)))&lt;&gt;DAY('Compound Interest Calculator'!$F$12),DATE(YEAR('Compound Interest Calculator'!$F$12),MONTH('Compound Interest Calculator'!$F$12)+B80*(12/p)+1,0),DATE(YEAR('Compound Interest Calculator'!$F$12),MONTH('Compound Interest Calculator'!$F$12)+B80*(12/p),DAY('Compound Interest Calculator'!$F$12)))))))</f>
        <v>46661</v>
      </c>
      <c r="D80" s="25">
        <f t="shared" si="2"/>
        <v>600</v>
      </c>
      <c r="E80" s="22">
        <f>IF(B80="","",SUM(D$4:D80)+PV)</f>
        <v>53000</v>
      </c>
      <c r="F80" s="22">
        <f>IF(B80="","",IF('Compound Interest Calculator'!$F$14="Daily",H79*( (1+rate)^(C80-C79)-1 ),H79*rate))</f>
        <v>447.15042678336641</v>
      </c>
      <c r="G80" s="22">
        <f>IF(D80="","",SUM(F$4:F80))</f>
        <v>17544.87100601268</v>
      </c>
      <c r="H80" s="23">
        <f t="shared" si="3"/>
        <v>70544.871006012676</v>
      </c>
    </row>
    <row r="81" spans="2:8" x14ac:dyDescent="0.15">
      <c r="B81" s="21">
        <f>IF(H80="","",IF(B80&gt;='Compound Interest Calculator'!$F$10*p,"",B80+1))</f>
        <v>76</v>
      </c>
      <c r="C81" s="27">
        <f>IF(B81="","",IF(p=52,C80+7,IF(p=26,C80+14,IF(p=24,IF(MOD(B81,2)=0,EDATE('Compound Interest Calculator'!$F$12,B81/2),C80+14),IF(DAY(DATE(YEAR('Compound Interest Calculator'!$F$12),MONTH('Compound Interest Calculator'!$F$12)+(B81-1)*(12/p),DAY('Compound Interest Calculator'!$F$12)))&lt;&gt;DAY('Compound Interest Calculator'!$F$12),DATE(YEAR('Compound Interest Calculator'!$F$12),MONTH('Compound Interest Calculator'!$F$12)+B81*(12/p)+1,0),DATE(YEAR('Compound Interest Calculator'!$F$12),MONTH('Compound Interest Calculator'!$F$12)+B81*(12/p),DAY('Compound Interest Calculator'!$F$12)))))))</f>
        <v>46692</v>
      </c>
      <c r="D81" s="25">
        <f t="shared" si="2"/>
        <v>600</v>
      </c>
      <c r="E81" s="22">
        <f>IF(B81="","",SUM(D$4:D81)+PV)</f>
        <v>53600</v>
      </c>
      <c r="F81" s="22">
        <f>IF(B81="","",IF('Compound Interest Calculator'!$F$14="Daily",H80*( (1+rate)^(C81-C80)-1 ),H80*rate))</f>
        <v>453.88782415899351</v>
      </c>
      <c r="G81" s="22">
        <f>IF(D81="","",SUM(F$4:F81))</f>
        <v>17998.758830171671</v>
      </c>
      <c r="H81" s="23">
        <f t="shared" si="3"/>
        <v>71598.758830171675</v>
      </c>
    </row>
    <row r="82" spans="2:8" x14ac:dyDescent="0.15">
      <c r="B82" s="21">
        <f>IF(H81="","",IF(B81&gt;='Compound Interest Calculator'!$F$10*p,"",B81+1))</f>
        <v>77</v>
      </c>
      <c r="C82" s="27">
        <f>IF(B82="","",IF(p=52,C81+7,IF(p=26,C81+14,IF(p=24,IF(MOD(B82,2)=0,EDATE('Compound Interest Calculator'!$F$12,B82/2),C81+14),IF(DAY(DATE(YEAR('Compound Interest Calculator'!$F$12),MONTH('Compound Interest Calculator'!$F$12)+(B82-1)*(12/p),DAY('Compound Interest Calculator'!$F$12)))&lt;&gt;DAY('Compound Interest Calculator'!$F$12),DATE(YEAR('Compound Interest Calculator'!$F$12),MONTH('Compound Interest Calculator'!$F$12)+B82*(12/p)+1,0),DATE(YEAR('Compound Interest Calculator'!$F$12),MONTH('Compound Interest Calculator'!$F$12)+B82*(12/p),DAY('Compound Interest Calculator'!$F$12)))))))</f>
        <v>46722</v>
      </c>
      <c r="D82" s="25">
        <f t="shared" si="2"/>
        <v>600</v>
      </c>
      <c r="E82" s="22">
        <f>IF(B82="","",SUM(D$4:D82)+PV)</f>
        <v>54200</v>
      </c>
      <c r="F82" s="22">
        <f>IF(B82="","",IF('Compound Interest Calculator'!$F$14="Daily",H81*( (1+rate)^(C82-C81)-1 ),H81*rate))</f>
        <v>460.66857015219853</v>
      </c>
      <c r="G82" s="22">
        <f>IF(D82="","",SUM(F$4:F82))</f>
        <v>18459.427400323872</v>
      </c>
      <c r="H82" s="23">
        <f t="shared" si="3"/>
        <v>72659.427400323868</v>
      </c>
    </row>
    <row r="83" spans="2:8" x14ac:dyDescent="0.15">
      <c r="B83" s="21">
        <f>IF(H82="","",IF(B82&gt;='Compound Interest Calculator'!$F$10*p,"",B82+1))</f>
        <v>78</v>
      </c>
      <c r="C83" s="27">
        <f>IF(B83="","",IF(p=52,C82+7,IF(p=26,C82+14,IF(p=24,IF(MOD(B83,2)=0,EDATE('Compound Interest Calculator'!$F$12,B83/2),C82+14),IF(DAY(DATE(YEAR('Compound Interest Calculator'!$F$12),MONTH('Compound Interest Calculator'!$F$12)+(B83-1)*(12/p),DAY('Compound Interest Calculator'!$F$12)))&lt;&gt;DAY('Compound Interest Calculator'!$F$12),DATE(YEAR('Compound Interest Calculator'!$F$12),MONTH('Compound Interest Calculator'!$F$12)+B83*(12/p)+1,0),DATE(YEAR('Compound Interest Calculator'!$F$12),MONTH('Compound Interest Calculator'!$F$12)+B83*(12/p),DAY('Compound Interest Calculator'!$F$12)))))))</f>
        <v>46753</v>
      </c>
      <c r="D83" s="25">
        <f t="shared" si="2"/>
        <v>600</v>
      </c>
      <c r="E83" s="22">
        <f>IF(B83="","",SUM(D$4:D83)+PV)</f>
        <v>54800</v>
      </c>
      <c r="F83" s="22">
        <f>IF(B83="","",IF('Compound Interest Calculator'!$F$14="Daily",H82*( (1+rate)^(C83-C82)-1 ),H82*rate))</f>
        <v>467.49294366929206</v>
      </c>
      <c r="G83" s="22">
        <f>IF(D83="","",SUM(F$4:F83))</f>
        <v>18926.920343993163</v>
      </c>
      <c r="H83" s="23">
        <f t="shared" si="3"/>
        <v>73726.920343993159</v>
      </c>
    </row>
    <row r="84" spans="2:8" x14ac:dyDescent="0.15">
      <c r="B84" s="21">
        <f>IF(H83="","",IF(B83&gt;='Compound Interest Calculator'!$F$10*p,"",B83+1))</f>
        <v>79</v>
      </c>
      <c r="C84" s="27">
        <f>IF(B84="","",IF(p=52,C83+7,IF(p=26,C83+14,IF(p=24,IF(MOD(B84,2)=0,EDATE('Compound Interest Calculator'!$F$12,B84/2),C83+14),IF(DAY(DATE(YEAR('Compound Interest Calculator'!$F$12),MONTH('Compound Interest Calculator'!$F$12)+(B84-1)*(12/p),DAY('Compound Interest Calculator'!$F$12)))&lt;&gt;DAY('Compound Interest Calculator'!$F$12),DATE(YEAR('Compound Interest Calculator'!$F$12),MONTH('Compound Interest Calculator'!$F$12)+B84*(12/p)+1,0),DATE(YEAR('Compound Interest Calculator'!$F$12),MONTH('Compound Interest Calculator'!$F$12)+B84*(12/p),DAY('Compound Interest Calculator'!$F$12)))))))</f>
        <v>46784</v>
      </c>
      <c r="D84" s="25">
        <f t="shared" si="2"/>
        <v>600</v>
      </c>
      <c r="E84" s="22">
        <f>IF(B84="","",SUM(D$4:D84)+PV)</f>
        <v>55400</v>
      </c>
      <c r="F84" s="22">
        <f>IF(B84="","",IF('Compound Interest Calculator'!$F$14="Daily",H83*( (1+rate)^(C84-C83)-1 ),H83*rate))</f>
        <v>474.36122541107642</v>
      </c>
      <c r="G84" s="22">
        <f>IF(D84="","",SUM(F$4:F84))</f>
        <v>19401.28156940424</v>
      </c>
      <c r="H84" s="23">
        <f t="shared" si="3"/>
        <v>74801.281569404237</v>
      </c>
    </row>
    <row r="85" spans="2:8" x14ac:dyDescent="0.15">
      <c r="B85" s="21">
        <f>IF(H84="","",IF(B84&gt;='Compound Interest Calculator'!$F$10*p,"",B84+1))</f>
        <v>80</v>
      </c>
      <c r="C85" s="27">
        <f>IF(B85="","",IF(p=52,C84+7,IF(p=26,C84+14,IF(p=24,IF(MOD(B85,2)=0,EDATE('Compound Interest Calculator'!$F$12,B85/2),C84+14),IF(DAY(DATE(YEAR('Compound Interest Calculator'!$F$12),MONTH('Compound Interest Calculator'!$F$12)+(B85-1)*(12/p),DAY('Compound Interest Calculator'!$F$12)))&lt;&gt;DAY('Compound Interest Calculator'!$F$12),DATE(YEAR('Compound Interest Calculator'!$F$12),MONTH('Compound Interest Calculator'!$F$12)+B85*(12/p)+1,0),DATE(YEAR('Compound Interest Calculator'!$F$12),MONTH('Compound Interest Calculator'!$F$12)+B85*(12/p),DAY('Compound Interest Calculator'!$F$12)))))))</f>
        <v>46813</v>
      </c>
      <c r="D85" s="25">
        <f t="shared" si="2"/>
        <v>600</v>
      </c>
      <c r="E85" s="22">
        <f>IF(B85="","",SUM(D$4:D85)+PV)</f>
        <v>56000</v>
      </c>
      <c r="F85" s="22">
        <f>IF(B85="","",IF('Compound Interest Calculator'!$F$14="Daily",H84*( (1+rate)^(C85-C84)-1 ),H84*rate))</f>
        <v>481.27369788439148</v>
      </c>
      <c r="G85" s="22">
        <f>IF(D85="","",SUM(F$4:F85))</f>
        <v>19882.555267288633</v>
      </c>
      <c r="H85" s="23">
        <f t="shared" si="3"/>
        <v>75882.555267288626</v>
      </c>
    </row>
    <row r="86" spans="2:8" x14ac:dyDescent="0.15">
      <c r="B86" s="21">
        <f>IF(H85="","",IF(B85&gt;='Compound Interest Calculator'!$F$10*p,"",B85+1))</f>
        <v>81</v>
      </c>
      <c r="C86" s="27">
        <f>IF(B86="","",IF(p=52,C85+7,IF(p=26,C85+14,IF(p=24,IF(MOD(B86,2)=0,EDATE('Compound Interest Calculator'!$F$12,B86/2),C85+14),IF(DAY(DATE(YEAR('Compound Interest Calculator'!$F$12),MONTH('Compound Interest Calculator'!$F$12)+(B86-1)*(12/p),DAY('Compound Interest Calculator'!$F$12)))&lt;&gt;DAY('Compound Interest Calculator'!$F$12),DATE(YEAR('Compound Interest Calculator'!$F$12),MONTH('Compound Interest Calculator'!$F$12)+B86*(12/p)+1,0),DATE(YEAR('Compound Interest Calculator'!$F$12),MONTH('Compound Interest Calculator'!$F$12)+B86*(12/p),DAY('Compound Interest Calculator'!$F$12)))))))</f>
        <v>46844</v>
      </c>
      <c r="D86" s="25">
        <f t="shared" si="2"/>
        <v>600</v>
      </c>
      <c r="E86" s="22">
        <f>IF(B86="","",SUM(D$4:D86)+PV)</f>
        <v>56600</v>
      </c>
      <c r="F86" s="22">
        <f>IF(B86="","",IF('Compound Interest Calculator'!$F$14="Daily",H85*( (1+rate)^(C86-C85)-1 ),H85*rate))</f>
        <v>488.23064541373441</v>
      </c>
      <c r="G86" s="22">
        <f>IF(D86="","",SUM(F$4:F86))</f>
        <v>20370.785912702369</v>
      </c>
      <c r="H86" s="23">
        <f t="shared" si="3"/>
        <v>76970.785912702355</v>
      </c>
    </row>
    <row r="87" spans="2:8" x14ac:dyDescent="0.15">
      <c r="B87" s="21">
        <f>IF(H86="","",IF(B86&gt;='Compound Interest Calculator'!$F$10*p,"",B86+1))</f>
        <v>82</v>
      </c>
      <c r="C87" s="27">
        <f>IF(B87="","",IF(p=52,C86+7,IF(p=26,C86+14,IF(p=24,IF(MOD(B87,2)=0,EDATE('Compound Interest Calculator'!$F$12,B87/2),C86+14),IF(DAY(DATE(YEAR('Compound Interest Calculator'!$F$12),MONTH('Compound Interest Calculator'!$F$12)+(B87-1)*(12/p),DAY('Compound Interest Calculator'!$F$12)))&lt;&gt;DAY('Compound Interest Calculator'!$F$12),DATE(YEAR('Compound Interest Calculator'!$F$12),MONTH('Compound Interest Calculator'!$F$12)+B87*(12/p)+1,0),DATE(YEAR('Compound Interest Calculator'!$F$12),MONTH('Compound Interest Calculator'!$F$12)+B87*(12/p),DAY('Compound Interest Calculator'!$F$12)))))))</f>
        <v>46874</v>
      </c>
      <c r="D87" s="25">
        <f t="shared" si="2"/>
        <v>600</v>
      </c>
      <c r="E87" s="22">
        <f>IF(B87="","",SUM(D$4:D87)+PV)</f>
        <v>57200</v>
      </c>
      <c r="F87" s="22">
        <f>IF(B87="","",IF('Compound Interest Calculator'!$F$14="Daily",H86*( (1+rate)^(C87-C86)-1 ),H86*rate))</f>
        <v>495.23235415295483</v>
      </c>
      <c r="G87" s="22">
        <f>IF(D87="","",SUM(F$4:F87))</f>
        <v>20866.018266855324</v>
      </c>
      <c r="H87" s="23">
        <f t="shared" si="3"/>
        <v>78066.018266855302</v>
      </c>
    </row>
    <row r="88" spans="2:8" x14ac:dyDescent="0.15">
      <c r="B88" s="21">
        <f>IF(H87="","",IF(B87&gt;='Compound Interest Calculator'!$F$10*p,"",B87+1))</f>
        <v>83</v>
      </c>
      <c r="C88" s="27">
        <f>IF(B88="","",IF(p=52,C87+7,IF(p=26,C87+14,IF(p=24,IF(MOD(B88,2)=0,EDATE('Compound Interest Calculator'!$F$12,B88/2),C87+14),IF(DAY(DATE(YEAR('Compound Interest Calculator'!$F$12),MONTH('Compound Interest Calculator'!$F$12)+(B88-1)*(12/p),DAY('Compound Interest Calculator'!$F$12)))&lt;&gt;DAY('Compound Interest Calculator'!$F$12),DATE(YEAR('Compound Interest Calculator'!$F$12),MONTH('Compound Interest Calculator'!$F$12)+B88*(12/p)+1,0),DATE(YEAR('Compound Interest Calculator'!$F$12),MONTH('Compound Interest Calculator'!$F$12)+B88*(12/p),DAY('Compound Interest Calculator'!$F$12)))))))</f>
        <v>46905</v>
      </c>
      <c r="D88" s="25">
        <f t="shared" si="2"/>
        <v>600</v>
      </c>
      <c r="E88" s="22">
        <f>IF(B88="","",SUM(D$4:D88)+PV)</f>
        <v>57800</v>
      </c>
      <c r="F88" s="22">
        <f>IF(B88="","",IF('Compound Interest Calculator'!$F$14="Daily",H87*( (1+rate)^(C88-C87)-1 ),H87*rate))</f>
        <v>502.27911209702484</v>
      </c>
      <c r="G88" s="22">
        <f>IF(D88="","",SUM(F$4:F88))</f>
        <v>21368.297378952349</v>
      </c>
      <c r="H88" s="23">
        <f t="shared" si="3"/>
        <v>79168.297378952324</v>
      </c>
    </row>
    <row r="89" spans="2:8" x14ac:dyDescent="0.15">
      <c r="B89" s="21">
        <f>IF(H88="","",IF(B88&gt;='Compound Interest Calculator'!$F$10*p,"",B88+1))</f>
        <v>84</v>
      </c>
      <c r="C89" s="27">
        <f>IF(B89="","",IF(p=52,C88+7,IF(p=26,C88+14,IF(p=24,IF(MOD(B89,2)=0,EDATE('Compound Interest Calculator'!$F$12,B89/2),C88+14),IF(DAY(DATE(YEAR('Compound Interest Calculator'!$F$12),MONTH('Compound Interest Calculator'!$F$12)+(B89-1)*(12/p),DAY('Compound Interest Calculator'!$F$12)))&lt;&gt;DAY('Compound Interest Calculator'!$F$12),DATE(YEAR('Compound Interest Calculator'!$F$12),MONTH('Compound Interest Calculator'!$F$12)+B89*(12/p)+1,0),DATE(YEAR('Compound Interest Calculator'!$F$12),MONTH('Compound Interest Calculator'!$F$12)+B89*(12/p),DAY('Compound Interest Calculator'!$F$12)))))))</f>
        <v>46935</v>
      </c>
      <c r="D89" s="25">
        <f t="shared" si="2"/>
        <v>600</v>
      </c>
      <c r="E89" s="22">
        <f>IF(B89="","",SUM(D$4:D89)+PV)</f>
        <v>58400</v>
      </c>
      <c r="F89" s="22">
        <f>IF(B89="","",IF('Compound Interest Calculator'!$F$14="Daily",H88*( (1+rate)^(C89-C88)-1 ),H88*rate))</f>
        <v>509.37120909388489</v>
      </c>
      <c r="G89" s="22">
        <f>IF(D89="","",SUM(F$4:F89))</f>
        <v>21877.668588046236</v>
      </c>
      <c r="H89" s="23">
        <f t="shared" si="3"/>
        <v>80277.668588046203</v>
      </c>
    </row>
    <row r="90" spans="2:8" x14ac:dyDescent="0.15">
      <c r="B90" s="21">
        <f>IF(H89="","",IF(B89&gt;='Compound Interest Calculator'!$F$10*p,"",B89+1))</f>
        <v>85</v>
      </c>
      <c r="C90" s="27">
        <f>IF(B90="","",IF(p=52,C89+7,IF(p=26,C89+14,IF(p=24,IF(MOD(B90,2)=0,EDATE('Compound Interest Calculator'!$F$12,B90/2),C89+14),IF(DAY(DATE(YEAR('Compound Interest Calculator'!$F$12),MONTH('Compound Interest Calculator'!$F$12)+(B90-1)*(12/p),DAY('Compound Interest Calculator'!$F$12)))&lt;&gt;DAY('Compound Interest Calculator'!$F$12),DATE(YEAR('Compound Interest Calculator'!$F$12),MONTH('Compound Interest Calculator'!$F$12)+B90*(12/p)+1,0),DATE(YEAR('Compound Interest Calculator'!$F$12),MONTH('Compound Interest Calculator'!$F$12)+B90*(12/p),DAY('Compound Interest Calculator'!$F$12)))))))</f>
        <v>46966</v>
      </c>
      <c r="D90" s="25">
        <f t="shared" si="2"/>
        <v>600</v>
      </c>
      <c r="E90" s="22">
        <f>IF(B90="","",SUM(D$4:D90)+PV)</f>
        <v>59000</v>
      </c>
      <c r="F90" s="22">
        <f>IF(B90="","",IF('Compound Interest Calculator'!$F$14="Daily",H89*( (1+rate)^(C90-C89)-1 ),H89*rate))</f>
        <v>516.50893685636584</v>
      </c>
      <c r="G90" s="22">
        <f>IF(D90="","",SUM(F$4:F90))</f>
        <v>22394.177524902603</v>
      </c>
      <c r="H90" s="23">
        <f t="shared" si="3"/>
        <v>81394.177524902567</v>
      </c>
    </row>
    <row r="91" spans="2:8" x14ac:dyDescent="0.15">
      <c r="B91" s="21">
        <f>IF(H90="","",IF(B90&gt;='Compound Interest Calculator'!$F$10*p,"",B90+1))</f>
        <v>86</v>
      </c>
      <c r="C91" s="27">
        <f>IF(B91="","",IF(p=52,C90+7,IF(p=26,C90+14,IF(p=24,IF(MOD(B91,2)=0,EDATE('Compound Interest Calculator'!$F$12,B91/2),C90+14),IF(DAY(DATE(YEAR('Compound Interest Calculator'!$F$12),MONTH('Compound Interest Calculator'!$F$12)+(B91-1)*(12/p),DAY('Compound Interest Calculator'!$F$12)))&lt;&gt;DAY('Compound Interest Calculator'!$F$12),DATE(YEAR('Compound Interest Calculator'!$F$12),MONTH('Compound Interest Calculator'!$F$12)+B91*(12/p)+1,0),DATE(YEAR('Compound Interest Calculator'!$F$12),MONTH('Compound Interest Calculator'!$F$12)+B91*(12/p),DAY('Compound Interest Calculator'!$F$12)))))))</f>
        <v>46997</v>
      </c>
      <c r="D91" s="25">
        <f t="shared" si="2"/>
        <v>600</v>
      </c>
      <c r="E91" s="22">
        <f>IF(B91="","",SUM(D$4:D91)+PV)</f>
        <v>59600</v>
      </c>
      <c r="F91" s="22">
        <f>IF(B91="","",IF('Compound Interest Calculator'!$F$14="Daily",H90*( (1+rate)^(C91-C90)-1 ),H90*rate))</f>
        <v>523.69258897418763</v>
      </c>
      <c r="G91" s="22">
        <f>IF(D91="","",SUM(F$4:F91))</f>
        <v>22917.87011387679</v>
      </c>
      <c r="H91" s="23">
        <f t="shared" si="3"/>
        <v>82517.87011387675</v>
      </c>
    </row>
    <row r="92" spans="2:8" x14ac:dyDescent="0.15">
      <c r="B92" s="21">
        <f>IF(H91="","",IF(B91&gt;='Compound Interest Calculator'!$F$10*p,"",B91+1))</f>
        <v>87</v>
      </c>
      <c r="C92" s="27">
        <f>IF(B92="","",IF(p=52,C91+7,IF(p=26,C91+14,IF(p=24,IF(MOD(B92,2)=0,EDATE('Compound Interest Calculator'!$F$12,B92/2),C91+14),IF(DAY(DATE(YEAR('Compound Interest Calculator'!$F$12),MONTH('Compound Interest Calculator'!$F$12)+(B92-1)*(12/p),DAY('Compound Interest Calculator'!$F$12)))&lt;&gt;DAY('Compound Interest Calculator'!$F$12),DATE(YEAR('Compound Interest Calculator'!$F$12),MONTH('Compound Interest Calculator'!$F$12)+B92*(12/p)+1,0),DATE(YEAR('Compound Interest Calculator'!$F$12),MONTH('Compound Interest Calculator'!$F$12)+B92*(12/p),DAY('Compound Interest Calculator'!$F$12)))))))</f>
        <v>47027</v>
      </c>
      <c r="D92" s="25">
        <f t="shared" si="2"/>
        <v>600</v>
      </c>
      <c r="E92" s="22">
        <f>IF(B92="","",SUM(D$4:D92)+PV)</f>
        <v>60200</v>
      </c>
      <c r="F92" s="22">
        <f>IF(B92="","",IF('Compound Interest Calculator'!$F$14="Daily",H91*( (1+rate)^(C92-C91)-1 ),H91*rate))</f>
        <v>530.92246092603523</v>
      </c>
      <c r="G92" s="22">
        <f>IF(D92="","",SUM(F$4:F92))</f>
        <v>23448.792574802825</v>
      </c>
      <c r="H92" s="23">
        <f t="shared" si="3"/>
        <v>83648.792574802792</v>
      </c>
    </row>
    <row r="93" spans="2:8" x14ac:dyDescent="0.15">
      <c r="B93" s="21">
        <f>IF(H92="","",IF(B92&gt;='Compound Interest Calculator'!$F$10*p,"",B92+1))</f>
        <v>88</v>
      </c>
      <c r="C93" s="27">
        <f>IF(B93="","",IF(p=52,C92+7,IF(p=26,C92+14,IF(p=24,IF(MOD(B93,2)=0,EDATE('Compound Interest Calculator'!$F$12,B93/2),C92+14),IF(DAY(DATE(YEAR('Compound Interest Calculator'!$F$12),MONTH('Compound Interest Calculator'!$F$12)+(B93-1)*(12/p),DAY('Compound Interest Calculator'!$F$12)))&lt;&gt;DAY('Compound Interest Calculator'!$F$12),DATE(YEAR('Compound Interest Calculator'!$F$12),MONTH('Compound Interest Calculator'!$F$12)+B93*(12/p)+1,0),DATE(YEAR('Compound Interest Calculator'!$F$12),MONTH('Compound Interest Calculator'!$F$12)+B93*(12/p),DAY('Compound Interest Calculator'!$F$12)))))))</f>
        <v>47058</v>
      </c>
      <c r="D93" s="25">
        <f t="shared" si="2"/>
        <v>600</v>
      </c>
      <c r="E93" s="22">
        <f>IF(B93="","",SUM(D$4:D93)+PV)</f>
        <v>60800</v>
      </c>
      <c r="F93" s="22">
        <f>IF(B93="","",IF('Compound Interest Calculator'!$F$14="Daily",H92*( (1+rate)^(C93-C92)-1 ),H92*rate))</f>
        <v>538.19885009171253</v>
      </c>
      <c r="G93" s="22">
        <f>IF(D93="","",SUM(F$4:F93))</f>
        <v>23986.991424894539</v>
      </c>
      <c r="H93" s="23">
        <f t="shared" si="3"/>
        <v>84786.991424894499</v>
      </c>
    </row>
    <row r="94" spans="2:8" x14ac:dyDescent="0.15">
      <c r="B94" s="21">
        <f>IF(H93="","",IF(B93&gt;='Compound Interest Calculator'!$F$10*p,"",B93+1))</f>
        <v>89</v>
      </c>
      <c r="C94" s="27">
        <f>IF(B94="","",IF(p=52,C93+7,IF(p=26,C93+14,IF(p=24,IF(MOD(B94,2)=0,EDATE('Compound Interest Calculator'!$F$12,B94/2),C93+14),IF(DAY(DATE(YEAR('Compound Interest Calculator'!$F$12),MONTH('Compound Interest Calculator'!$F$12)+(B94-1)*(12/p),DAY('Compound Interest Calculator'!$F$12)))&lt;&gt;DAY('Compound Interest Calculator'!$F$12),DATE(YEAR('Compound Interest Calculator'!$F$12),MONTH('Compound Interest Calculator'!$F$12)+B94*(12/p)+1,0),DATE(YEAR('Compound Interest Calculator'!$F$12),MONTH('Compound Interest Calculator'!$F$12)+B94*(12/p),DAY('Compound Interest Calculator'!$F$12)))))))</f>
        <v>47088</v>
      </c>
      <c r="D94" s="25">
        <f t="shared" si="2"/>
        <v>600</v>
      </c>
      <c r="E94" s="22">
        <f>IF(B94="","",SUM(D$4:D94)+PV)</f>
        <v>61400</v>
      </c>
      <c r="F94" s="22">
        <f>IF(B94="","",IF('Compound Interest Calculator'!$F$14="Daily",H93*( (1+rate)^(C94-C93)-1 ),H93*rate))</f>
        <v>545.52205576437382</v>
      </c>
      <c r="G94" s="22">
        <f>IF(D94="","",SUM(F$4:F94))</f>
        <v>24532.513480658912</v>
      </c>
      <c r="H94" s="23">
        <f t="shared" si="3"/>
        <v>85932.513480658876</v>
      </c>
    </row>
    <row r="95" spans="2:8" x14ac:dyDescent="0.15">
      <c r="B95" s="21">
        <f>IF(H94="","",IF(B94&gt;='Compound Interest Calculator'!$F$10*p,"",B94+1))</f>
        <v>90</v>
      </c>
      <c r="C95" s="27">
        <f>IF(B95="","",IF(p=52,C94+7,IF(p=26,C94+14,IF(p=24,IF(MOD(B95,2)=0,EDATE('Compound Interest Calculator'!$F$12,B95/2),C94+14),IF(DAY(DATE(YEAR('Compound Interest Calculator'!$F$12),MONTH('Compound Interest Calculator'!$F$12)+(B95-1)*(12/p),DAY('Compound Interest Calculator'!$F$12)))&lt;&gt;DAY('Compound Interest Calculator'!$F$12),DATE(YEAR('Compound Interest Calculator'!$F$12),MONTH('Compound Interest Calculator'!$F$12)+B95*(12/p)+1,0),DATE(YEAR('Compound Interest Calculator'!$F$12),MONTH('Compound Interest Calculator'!$F$12)+B95*(12/p),DAY('Compound Interest Calculator'!$F$12)))))))</f>
        <v>47119</v>
      </c>
      <c r="D95" s="25">
        <f t="shared" si="2"/>
        <v>600</v>
      </c>
      <c r="E95" s="22">
        <f>IF(B95="","",SUM(D$4:D95)+PV)</f>
        <v>62000</v>
      </c>
      <c r="F95" s="22">
        <f>IF(B95="","",IF('Compound Interest Calculator'!$F$14="Daily",H94*( (1+rate)^(C95-C94)-1 ),H94*rate))</f>
        <v>552.89237916283491</v>
      </c>
      <c r="G95" s="22">
        <f>IF(D95="","",SUM(F$4:F95))</f>
        <v>25085.405859821745</v>
      </c>
      <c r="H95" s="23">
        <f t="shared" si="3"/>
        <v>87085.405859821709</v>
      </c>
    </row>
    <row r="96" spans="2:8" x14ac:dyDescent="0.15">
      <c r="B96" s="21">
        <f>IF(H95="","",IF(B95&gt;='Compound Interest Calculator'!$F$10*p,"",B95+1))</f>
        <v>91</v>
      </c>
      <c r="C96" s="27">
        <f>IF(B96="","",IF(p=52,C95+7,IF(p=26,C95+14,IF(p=24,IF(MOD(B96,2)=0,EDATE('Compound Interest Calculator'!$F$12,B96/2),C95+14),IF(DAY(DATE(YEAR('Compound Interest Calculator'!$F$12),MONTH('Compound Interest Calculator'!$F$12)+(B96-1)*(12/p),DAY('Compound Interest Calculator'!$F$12)))&lt;&gt;DAY('Compound Interest Calculator'!$F$12),DATE(YEAR('Compound Interest Calculator'!$F$12),MONTH('Compound Interest Calculator'!$F$12)+B96*(12/p)+1,0),DATE(YEAR('Compound Interest Calculator'!$F$12),MONTH('Compound Interest Calculator'!$F$12)+B96*(12/p),DAY('Compound Interest Calculator'!$F$12)))))))</f>
        <v>47150</v>
      </c>
      <c r="D96" s="25">
        <f t="shared" si="2"/>
        <v>600</v>
      </c>
      <c r="E96" s="22">
        <f>IF(B96="","",SUM(D$4:D96)+PV)</f>
        <v>62600</v>
      </c>
      <c r="F96" s="22">
        <f>IF(B96="","",IF('Compound Interest Calculator'!$F$14="Daily",H95*( (1+rate)^(C96-C95)-1 ),H95*rate))</f>
        <v>560.31012344396208</v>
      </c>
      <c r="G96" s="22">
        <f>IF(D96="","",SUM(F$4:F96))</f>
        <v>25645.715983265709</v>
      </c>
      <c r="H96" s="23">
        <f t="shared" si="3"/>
        <v>88245.715983265676</v>
      </c>
    </row>
    <row r="97" spans="2:8" x14ac:dyDescent="0.15">
      <c r="B97" s="21">
        <f>IF(H96="","",IF(B96&gt;='Compound Interest Calculator'!$F$10*p,"",B96+1))</f>
        <v>92</v>
      </c>
      <c r="C97" s="27">
        <f>IF(B97="","",IF(p=52,C96+7,IF(p=26,C96+14,IF(p=24,IF(MOD(B97,2)=0,EDATE('Compound Interest Calculator'!$F$12,B97/2),C96+14),IF(DAY(DATE(YEAR('Compound Interest Calculator'!$F$12),MONTH('Compound Interest Calculator'!$F$12)+(B97-1)*(12/p),DAY('Compound Interest Calculator'!$F$12)))&lt;&gt;DAY('Compound Interest Calculator'!$F$12),DATE(YEAR('Compound Interest Calculator'!$F$12),MONTH('Compound Interest Calculator'!$F$12)+B97*(12/p)+1,0),DATE(YEAR('Compound Interest Calculator'!$F$12),MONTH('Compound Interest Calculator'!$F$12)+B97*(12/p),DAY('Compound Interest Calculator'!$F$12)))))))</f>
        <v>47178</v>
      </c>
      <c r="D97" s="25">
        <f t="shared" si="2"/>
        <v>600</v>
      </c>
      <c r="E97" s="22">
        <f>IF(B97="","",SUM(D$4:D97)+PV)</f>
        <v>63200</v>
      </c>
      <c r="F97" s="22">
        <f>IF(B97="","",IF('Compound Interest Calculator'!$F$14="Daily",H96*( (1+rate)^(C97-C96)-1 ),H96*rate))</f>
        <v>567.77559371514235</v>
      </c>
      <c r="G97" s="22">
        <f>IF(D97="","",SUM(F$4:F97))</f>
        <v>26213.49157698085</v>
      </c>
      <c r="H97" s="23">
        <f t="shared" si="3"/>
        <v>89413.491576980814</v>
      </c>
    </row>
    <row r="98" spans="2:8" x14ac:dyDescent="0.15">
      <c r="B98" s="21">
        <f>IF(H97="","",IF(B97&gt;='Compound Interest Calculator'!$F$10*p,"",B97+1))</f>
        <v>93</v>
      </c>
      <c r="C98" s="27">
        <f>IF(B98="","",IF(p=52,C97+7,IF(p=26,C97+14,IF(p=24,IF(MOD(B98,2)=0,EDATE('Compound Interest Calculator'!$F$12,B98/2),C97+14),IF(DAY(DATE(YEAR('Compound Interest Calculator'!$F$12),MONTH('Compound Interest Calculator'!$F$12)+(B98-1)*(12/p),DAY('Compound Interest Calculator'!$F$12)))&lt;&gt;DAY('Compound Interest Calculator'!$F$12),DATE(YEAR('Compound Interest Calculator'!$F$12),MONTH('Compound Interest Calculator'!$F$12)+B98*(12/p)+1,0),DATE(YEAR('Compound Interest Calculator'!$F$12),MONTH('Compound Interest Calculator'!$F$12)+B98*(12/p),DAY('Compound Interest Calculator'!$F$12)))))))</f>
        <v>47209</v>
      </c>
      <c r="D98" s="25">
        <f t="shared" si="2"/>
        <v>600</v>
      </c>
      <c r="E98" s="22">
        <f>IF(B98="","",SUM(D$4:D98)+PV)</f>
        <v>63800</v>
      </c>
      <c r="F98" s="22">
        <f>IF(B98="","",IF('Compound Interest Calculator'!$F$14="Daily",H97*( (1+rate)^(C98-C97)-1 ),H97*rate))</f>
        <v>575.28909704683269</v>
      </c>
      <c r="G98" s="22">
        <f>IF(D98="","",SUM(F$4:F98))</f>
        <v>26788.780674027683</v>
      </c>
      <c r="H98" s="23">
        <f t="shared" si="3"/>
        <v>90588.780674027643</v>
      </c>
    </row>
    <row r="99" spans="2:8" x14ac:dyDescent="0.15">
      <c r="B99" s="21">
        <f>IF(H98="","",IF(B98&gt;='Compound Interest Calculator'!$F$10*p,"",B98+1))</f>
        <v>94</v>
      </c>
      <c r="C99" s="27">
        <f>IF(B99="","",IF(p=52,C98+7,IF(p=26,C98+14,IF(p=24,IF(MOD(B99,2)=0,EDATE('Compound Interest Calculator'!$F$12,B99/2),C98+14),IF(DAY(DATE(YEAR('Compound Interest Calculator'!$F$12),MONTH('Compound Interest Calculator'!$F$12)+(B99-1)*(12/p),DAY('Compound Interest Calculator'!$F$12)))&lt;&gt;DAY('Compound Interest Calculator'!$F$12),DATE(YEAR('Compound Interest Calculator'!$F$12),MONTH('Compound Interest Calculator'!$F$12)+B99*(12/p)+1,0),DATE(YEAR('Compound Interest Calculator'!$F$12),MONTH('Compound Interest Calculator'!$F$12)+B99*(12/p),DAY('Compound Interest Calculator'!$F$12)))))))</f>
        <v>47239</v>
      </c>
      <c r="D99" s="25">
        <f t="shared" si="2"/>
        <v>600</v>
      </c>
      <c r="E99" s="22">
        <f>IF(B99="","",SUM(D$4:D99)+PV)</f>
        <v>64400</v>
      </c>
      <c r="F99" s="22">
        <f>IF(B99="","",IF('Compound Interest Calculator'!$F$14="Daily",H98*( (1+rate)^(C99-C98)-1 ),H98*rate))</f>
        <v>582.85094248519067</v>
      </c>
      <c r="G99" s="22">
        <f>IF(D99="","",SUM(F$4:F99))</f>
        <v>27371.631616512874</v>
      </c>
      <c r="H99" s="23">
        <f t="shared" si="3"/>
        <v>91771.631616512837</v>
      </c>
    </row>
    <row r="100" spans="2:8" x14ac:dyDescent="0.15">
      <c r="B100" s="21">
        <f>IF(H99="","",IF(B99&gt;='Compound Interest Calculator'!$F$10*p,"",B99+1))</f>
        <v>95</v>
      </c>
      <c r="C100" s="27">
        <f>IF(B100="","",IF(p=52,C99+7,IF(p=26,C99+14,IF(p=24,IF(MOD(B100,2)=0,EDATE('Compound Interest Calculator'!$F$12,B100/2),C99+14),IF(DAY(DATE(YEAR('Compound Interest Calculator'!$F$12),MONTH('Compound Interest Calculator'!$F$12)+(B100-1)*(12/p),DAY('Compound Interest Calculator'!$F$12)))&lt;&gt;DAY('Compound Interest Calculator'!$F$12),DATE(YEAR('Compound Interest Calculator'!$F$12),MONTH('Compound Interest Calculator'!$F$12)+B100*(12/p)+1,0),DATE(YEAR('Compound Interest Calculator'!$F$12),MONTH('Compound Interest Calculator'!$F$12)+B100*(12/p),DAY('Compound Interest Calculator'!$F$12)))))))</f>
        <v>47270</v>
      </c>
      <c r="D100" s="25">
        <f t="shared" si="2"/>
        <v>600</v>
      </c>
      <c r="E100" s="22">
        <f>IF(B100="","",SUM(D$4:D100)+PV)</f>
        <v>65000</v>
      </c>
      <c r="F100" s="22">
        <f>IF(B100="","",IF('Compound Interest Calculator'!$F$14="Daily",H99*( (1+rate)^(C100-C99)-1 ),H99*rate))</f>
        <v>590.46144106478641</v>
      </c>
      <c r="G100" s="22">
        <f>IF(D100="","",SUM(F$4:F100))</f>
        <v>27962.093057577658</v>
      </c>
      <c r="H100" s="23">
        <f t="shared" si="3"/>
        <v>92962.093057577629</v>
      </c>
    </row>
    <row r="101" spans="2:8" x14ac:dyDescent="0.15">
      <c r="B101" s="21">
        <f>IF(H100="","",IF(B100&gt;='Compound Interest Calculator'!$F$10*p,"",B100+1))</f>
        <v>96</v>
      </c>
      <c r="C101" s="27">
        <f>IF(B101="","",IF(p=52,C100+7,IF(p=26,C100+14,IF(p=24,IF(MOD(B101,2)=0,EDATE('Compound Interest Calculator'!$F$12,B101/2),C100+14),IF(DAY(DATE(YEAR('Compound Interest Calculator'!$F$12),MONTH('Compound Interest Calculator'!$F$12)+(B101-1)*(12/p),DAY('Compound Interest Calculator'!$F$12)))&lt;&gt;DAY('Compound Interest Calculator'!$F$12),DATE(YEAR('Compound Interest Calculator'!$F$12),MONTH('Compound Interest Calculator'!$F$12)+B101*(12/p)+1,0),DATE(YEAR('Compound Interest Calculator'!$F$12),MONTH('Compound Interest Calculator'!$F$12)+B101*(12/p),DAY('Compound Interest Calculator'!$F$12)))))))</f>
        <v>47300</v>
      </c>
      <c r="D101" s="25">
        <f t="shared" si="2"/>
        <v>600</v>
      </c>
      <c r="E101" s="22">
        <f>IF(B101="","",SUM(D$4:D101)+PV)</f>
        <v>65600</v>
      </c>
      <c r="F101" s="22">
        <f>IF(B101="","",IF('Compound Interest Calculator'!$F$14="Daily",H100*( (1+rate)^(C101-C100)-1 ),H100*rate))</f>
        <v>598.12090582139535</v>
      </c>
      <c r="G101" s="22">
        <f>IF(D101="","",SUM(F$4:F101))</f>
        <v>28560.213963399052</v>
      </c>
      <c r="H101" s="23">
        <f t="shared" si="3"/>
        <v>94160.21396339903</v>
      </c>
    </row>
    <row r="102" spans="2:8" x14ac:dyDescent="0.15">
      <c r="B102" s="21">
        <f>IF(H101="","",IF(B101&gt;='Compound Interest Calculator'!$F$10*p,"",B101+1))</f>
        <v>97</v>
      </c>
      <c r="C102" s="27">
        <f>IF(B102="","",IF(p=52,C101+7,IF(p=26,C101+14,IF(p=24,IF(MOD(B102,2)=0,EDATE('Compound Interest Calculator'!$F$12,B102/2),C101+14),IF(DAY(DATE(YEAR('Compound Interest Calculator'!$F$12),MONTH('Compound Interest Calculator'!$F$12)+(B102-1)*(12/p),DAY('Compound Interest Calculator'!$F$12)))&lt;&gt;DAY('Compound Interest Calculator'!$F$12),DATE(YEAR('Compound Interest Calculator'!$F$12),MONTH('Compound Interest Calculator'!$F$12)+B102*(12/p)+1,0),DATE(YEAR('Compound Interest Calculator'!$F$12),MONTH('Compound Interest Calculator'!$F$12)+B102*(12/p),DAY('Compound Interest Calculator'!$F$12)))))))</f>
        <v>47331</v>
      </c>
      <c r="D102" s="25">
        <f t="shared" si="2"/>
        <v>600</v>
      </c>
      <c r="E102" s="22">
        <f>IF(B102="","",SUM(D$4:D102)+PV)</f>
        <v>66200</v>
      </c>
      <c r="F102" s="22">
        <f>IF(B102="","",IF('Compound Interest Calculator'!$F$14="Daily",H101*( (1+rate)^(C102-C101)-1 ),H101*rate))</f>
        <v>605.82965180487474</v>
      </c>
      <c r="G102" s="22">
        <f>IF(D102="","",SUM(F$4:F102))</f>
        <v>29166.043615203926</v>
      </c>
      <c r="H102" s="23">
        <f t="shared" si="3"/>
        <v>95366.043615203904</v>
      </c>
    </row>
    <row r="103" spans="2:8" x14ac:dyDescent="0.15">
      <c r="B103" s="21">
        <f>IF(H102="","",IF(B102&gt;='Compound Interest Calculator'!$F$10*p,"",B102+1))</f>
        <v>98</v>
      </c>
      <c r="C103" s="27">
        <f>IF(B103="","",IF(p=52,C102+7,IF(p=26,C102+14,IF(p=24,IF(MOD(B103,2)=0,EDATE('Compound Interest Calculator'!$F$12,B103/2),C102+14),IF(DAY(DATE(YEAR('Compound Interest Calculator'!$F$12),MONTH('Compound Interest Calculator'!$F$12)+(B103-1)*(12/p),DAY('Compound Interest Calculator'!$F$12)))&lt;&gt;DAY('Compound Interest Calculator'!$F$12),DATE(YEAR('Compound Interest Calculator'!$F$12),MONTH('Compound Interest Calculator'!$F$12)+B103*(12/p)+1,0),DATE(YEAR('Compound Interest Calculator'!$F$12),MONTH('Compound Interest Calculator'!$F$12)+B103*(12/p),DAY('Compound Interest Calculator'!$F$12)))))))</f>
        <v>47362</v>
      </c>
      <c r="D103" s="25">
        <f t="shared" si="2"/>
        <v>600</v>
      </c>
      <c r="E103" s="22">
        <f>IF(B103="","",SUM(D$4:D103)+PV)</f>
        <v>66800</v>
      </c>
      <c r="F103" s="22">
        <f>IF(B103="","",IF('Compound Interest Calculator'!$F$14="Daily",H102*( (1+rate)^(C103-C102)-1 ),H102*rate))</f>
        <v>613.58799609212235</v>
      </c>
      <c r="G103" s="22">
        <f>IF(D103="","",SUM(F$4:F103))</f>
        <v>29779.631611296049</v>
      </c>
      <c r="H103" s="23">
        <f t="shared" si="3"/>
        <v>96579.631611296019</v>
      </c>
    </row>
    <row r="104" spans="2:8" x14ac:dyDescent="0.15">
      <c r="B104" s="21">
        <f>IF(H103="","",IF(B103&gt;='Compound Interest Calculator'!$F$10*p,"",B103+1))</f>
        <v>99</v>
      </c>
      <c r="C104" s="27">
        <f>IF(B104="","",IF(p=52,C103+7,IF(p=26,C103+14,IF(p=24,IF(MOD(B104,2)=0,EDATE('Compound Interest Calculator'!$F$12,B104/2),C103+14),IF(DAY(DATE(YEAR('Compound Interest Calculator'!$F$12),MONTH('Compound Interest Calculator'!$F$12)+(B104-1)*(12/p),DAY('Compound Interest Calculator'!$F$12)))&lt;&gt;DAY('Compound Interest Calculator'!$F$12),DATE(YEAR('Compound Interest Calculator'!$F$12),MONTH('Compound Interest Calculator'!$F$12)+B104*(12/p)+1,0),DATE(YEAR('Compound Interest Calculator'!$F$12),MONTH('Compound Interest Calculator'!$F$12)+B104*(12/p),DAY('Compound Interest Calculator'!$F$12)))))))</f>
        <v>47392</v>
      </c>
      <c r="D104" s="25">
        <f t="shared" si="2"/>
        <v>600</v>
      </c>
      <c r="E104" s="22">
        <f>IF(B104="","",SUM(D$4:D104)+PV)</f>
        <v>67400</v>
      </c>
      <c r="F104" s="22">
        <f>IF(B104="","",IF('Compound Interest Calculator'!$F$14="Daily",H103*( (1+rate)^(C104-C103)-1 ),H103*rate))</f>
        <v>621.39625780011772</v>
      </c>
      <c r="G104" s="22">
        <f>IF(D104="","",SUM(F$4:F104))</f>
        <v>30401.027869096168</v>
      </c>
      <c r="H104" s="23">
        <f t="shared" si="3"/>
        <v>97801.027869096142</v>
      </c>
    </row>
    <row r="105" spans="2:8" x14ac:dyDescent="0.15">
      <c r="B105" s="21">
        <f>IF(H104="","",IF(B104&gt;='Compound Interest Calculator'!$F$10*p,"",B104+1))</f>
        <v>100</v>
      </c>
      <c r="C105" s="27">
        <f>IF(B105="","",IF(p=52,C104+7,IF(p=26,C104+14,IF(p=24,IF(MOD(B105,2)=0,EDATE('Compound Interest Calculator'!$F$12,B105/2),C104+14),IF(DAY(DATE(YEAR('Compound Interest Calculator'!$F$12),MONTH('Compound Interest Calculator'!$F$12)+(B105-1)*(12/p),DAY('Compound Interest Calculator'!$F$12)))&lt;&gt;DAY('Compound Interest Calculator'!$F$12),DATE(YEAR('Compound Interest Calculator'!$F$12),MONTH('Compound Interest Calculator'!$F$12)+B105*(12/p)+1,0),DATE(YEAR('Compound Interest Calculator'!$F$12),MONTH('Compound Interest Calculator'!$F$12)+B105*(12/p),DAY('Compound Interest Calculator'!$F$12)))))))</f>
        <v>47423</v>
      </c>
      <c r="D105" s="25">
        <f t="shared" si="2"/>
        <v>600</v>
      </c>
      <c r="E105" s="22">
        <f>IF(B105="","",SUM(D$4:D105)+PV)</f>
        <v>68000</v>
      </c>
      <c r="F105" s="22">
        <f>IF(B105="","",IF('Compound Interest Calculator'!$F$14="Daily",H104*( (1+rate)^(C105-C104)-1 ),H104*rate))</f>
        <v>629.25475809904924</v>
      </c>
      <c r="G105" s="22">
        <f>IF(D105="","",SUM(F$4:F105))</f>
        <v>31030.282627195218</v>
      </c>
      <c r="H105" s="23">
        <f t="shared" si="3"/>
        <v>99030.282627195193</v>
      </c>
    </row>
    <row r="106" spans="2:8" x14ac:dyDescent="0.15">
      <c r="B106" s="21">
        <f>IF(H105="","",IF(B105&gt;='Compound Interest Calculator'!$F$10*p,"",B105+1))</f>
        <v>101</v>
      </c>
      <c r="C106" s="27">
        <f>IF(B106="","",IF(p=52,C105+7,IF(p=26,C105+14,IF(p=24,IF(MOD(B106,2)=0,EDATE('Compound Interest Calculator'!$F$12,B106/2),C105+14),IF(DAY(DATE(YEAR('Compound Interest Calculator'!$F$12),MONTH('Compound Interest Calculator'!$F$12)+(B106-1)*(12/p),DAY('Compound Interest Calculator'!$F$12)))&lt;&gt;DAY('Compound Interest Calculator'!$F$12),DATE(YEAR('Compound Interest Calculator'!$F$12),MONTH('Compound Interest Calculator'!$F$12)+B106*(12/p)+1,0),DATE(YEAR('Compound Interest Calculator'!$F$12),MONTH('Compound Interest Calculator'!$F$12)+B106*(12/p),DAY('Compound Interest Calculator'!$F$12)))))))</f>
        <v>47453</v>
      </c>
      <c r="D106" s="25">
        <f t="shared" si="2"/>
        <v>600</v>
      </c>
      <c r="E106" s="22">
        <f>IF(B106="","",SUM(D$4:D106)+PV)</f>
        <v>68600</v>
      </c>
      <c r="F106" s="22">
        <f>IF(B106="","",IF('Compound Interest Calculator'!$F$14="Daily",H105*( (1+rate)^(C106-C105)-1 ),H105*rate))</f>
        <v>637.16382022552352</v>
      </c>
      <c r="G106" s="22">
        <f>IF(D106="","",SUM(F$4:F106))</f>
        <v>31667.446447420742</v>
      </c>
      <c r="H106" s="23">
        <f t="shared" si="3"/>
        <v>100267.44644742072</v>
      </c>
    </row>
    <row r="107" spans="2:8" x14ac:dyDescent="0.15">
      <c r="B107" s="21">
        <f>IF(H106="","",IF(B106&gt;='Compound Interest Calculator'!$F$10*p,"",B106+1))</f>
        <v>102</v>
      </c>
      <c r="C107" s="27">
        <f>IF(B107="","",IF(p=52,C106+7,IF(p=26,C106+14,IF(p=24,IF(MOD(B107,2)=0,EDATE('Compound Interest Calculator'!$F$12,B107/2),C106+14),IF(DAY(DATE(YEAR('Compound Interest Calculator'!$F$12),MONTH('Compound Interest Calculator'!$F$12)+(B107-1)*(12/p),DAY('Compound Interest Calculator'!$F$12)))&lt;&gt;DAY('Compound Interest Calculator'!$F$12),DATE(YEAR('Compound Interest Calculator'!$F$12),MONTH('Compound Interest Calculator'!$F$12)+B107*(12/p)+1,0),DATE(YEAR('Compound Interest Calculator'!$F$12),MONTH('Compound Interest Calculator'!$F$12)+B107*(12/p),DAY('Compound Interest Calculator'!$F$12)))))))</f>
        <v>47484</v>
      </c>
      <c r="D107" s="25">
        <f t="shared" si="2"/>
        <v>600</v>
      </c>
      <c r="E107" s="22">
        <f>IF(B107="","",SUM(D$4:D107)+PV)</f>
        <v>69200</v>
      </c>
      <c r="F107" s="22">
        <f>IF(B107="","",IF('Compound Interest Calculator'!$F$14="Daily",H106*( (1+rate)^(C107-C106)-1 ),H106*rate))</f>
        <v>645.12376949586144</v>
      </c>
      <c r="G107" s="22">
        <f>IF(D107="","",SUM(F$4:F107))</f>
        <v>32312.570216916603</v>
      </c>
      <c r="H107" s="23">
        <f t="shared" si="3"/>
        <v>101512.57021691657</v>
      </c>
    </row>
    <row r="108" spans="2:8" x14ac:dyDescent="0.15">
      <c r="B108" s="21">
        <f>IF(H107="","",IF(B107&gt;='Compound Interest Calculator'!$F$10*p,"",B107+1))</f>
        <v>103</v>
      </c>
      <c r="C108" s="27">
        <f>IF(B108="","",IF(p=52,C107+7,IF(p=26,C107+14,IF(p=24,IF(MOD(B108,2)=0,EDATE('Compound Interest Calculator'!$F$12,B108/2),C107+14),IF(DAY(DATE(YEAR('Compound Interest Calculator'!$F$12),MONTH('Compound Interest Calculator'!$F$12)+(B108-1)*(12/p),DAY('Compound Interest Calculator'!$F$12)))&lt;&gt;DAY('Compound Interest Calculator'!$F$12),DATE(YEAR('Compound Interest Calculator'!$F$12),MONTH('Compound Interest Calculator'!$F$12)+B108*(12/p)+1,0),DATE(YEAR('Compound Interest Calculator'!$F$12),MONTH('Compound Interest Calculator'!$F$12)+B108*(12/p),DAY('Compound Interest Calculator'!$F$12)))))))</f>
        <v>47515</v>
      </c>
      <c r="D108" s="25">
        <f t="shared" si="2"/>
        <v>600</v>
      </c>
      <c r="E108" s="22">
        <f>IF(B108="","",SUM(D$4:D108)+PV)</f>
        <v>69800</v>
      </c>
      <c r="F108" s="22">
        <f>IF(B108="","",IF('Compound Interest Calculator'!$F$14="Daily",H107*( (1+rate)^(C108-C107)-1 ),H107*rate))</f>
        <v>653.13493331947871</v>
      </c>
      <c r="G108" s="22">
        <f>IF(D108="","",SUM(F$4:F108))</f>
        <v>32965.705150236085</v>
      </c>
      <c r="H108" s="23">
        <f t="shared" si="3"/>
        <v>102765.70515023606</v>
      </c>
    </row>
    <row r="109" spans="2:8" x14ac:dyDescent="0.15">
      <c r="B109" s="21">
        <f>IF(H108="","",IF(B108&gt;='Compound Interest Calculator'!$F$10*p,"",B108+1))</f>
        <v>104</v>
      </c>
      <c r="C109" s="27">
        <f>IF(B109="","",IF(p=52,C108+7,IF(p=26,C108+14,IF(p=24,IF(MOD(B109,2)=0,EDATE('Compound Interest Calculator'!$F$12,B109/2),C108+14),IF(DAY(DATE(YEAR('Compound Interest Calculator'!$F$12),MONTH('Compound Interest Calculator'!$F$12)+(B109-1)*(12/p),DAY('Compound Interest Calculator'!$F$12)))&lt;&gt;DAY('Compound Interest Calculator'!$F$12),DATE(YEAR('Compound Interest Calculator'!$F$12),MONTH('Compound Interest Calculator'!$F$12)+B109*(12/p)+1,0),DATE(YEAR('Compound Interest Calculator'!$F$12),MONTH('Compound Interest Calculator'!$F$12)+B109*(12/p),DAY('Compound Interest Calculator'!$F$12)))))))</f>
        <v>47543</v>
      </c>
      <c r="D109" s="25">
        <f t="shared" si="2"/>
        <v>600</v>
      </c>
      <c r="E109" s="22">
        <f>IF(B109="","",SUM(D$4:D109)+PV)</f>
        <v>70400</v>
      </c>
      <c r="F109" s="22">
        <f>IF(B109="","",IF('Compound Interest Calculator'!$F$14="Daily",H108*( (1+rate)^(C109-C108)-1 ),H108*rate))</f>
        <v>661.19764121235335</v>
      </c>
      <c r="G109" s="22">
        <f>IF(D109="","",SUM(F$4:F109))</f>
        <v>33626.90279144844</v>
      </c>
      <c r="H109" s="23">
        <f t="shared" si="3"/>
        <v>104026.9027914484</v>
      </c>
    </row>
    <row r="110" spans="2:8" x14ac:dyDescent="0.15">
      <c r="B110" s="21">
        <f>IF(H109="","",IF(B109&gt;='Compound Interest Calculator'!$F$10*p,"",B109+1))</f>
        <v>105</v>
      </c>
      <c r="C110" s="27">
        <f>IF(B110="","",IF(p=52,C109+7,IF(p=26,C109+14,IF(p=24,IF(MOD(B110,2)=0,EDATE('Compound Interest Calculator'!$F$12,B110/2),C109+14),IF(DAY(DATE(YEAR('Compound Interest Calculator'!$F$12),MONTH('Compound Interest Calculator'!$F$12)+(B110-1)*(12/p),DAY('Compound Interest Calculator'!$F$12)))&lt;&gt;DAY('Compound Interest Calculator'!$F$12),DATE(YEAR('Compound Interest Calculator'!$F$12),MONTH('Compound Interest Calculator'!$F$12)+B110*(12/p)+1,0),DATE(YEAR('Compound Interest Calculator'!$F$12),MONTH('Compound Interest Calculator'!$F$12)+B110*(12/p),DAY('Compound Interest Calculator'!$F$12)))))))</f>
        <v>47574</v>
      </c>
      <c r="D110" s="25">
        <f t="shared" si="2"/>
        <v>600</v>
      </c>
      <c r="E110" s="22">
        <f>IF(B110="","",SUM(D$4:D110)+PV)</f>
        <v>71000</v>
      </c>
      <c r="F110" s="22">
        <f>IF(B110="","",IF('Compound Interest Calculator'!$F$14="Daily",H109*( (1+rate)^(C110-C109)-1 ),H109*rate))</f>
        <v>669.31222481057887</v>
      </c>
      <c r="G110" s="22">
        <f>IF(D110="","",SUM(F$4:F110))</f>
        <v>34296.215016259019</v>
      </c>
      <c r="H110" s="23">
        <f t="shared" si="3"/>
        <v>105296.21501625898</v>
      </c>
    </row>
    <row r="111" spans="2:8" x14ac:dyDescent="0.15">
      <c r="B111" s="21">
        <f>IF(H110="","",IF(B110&gt;='Compound Interest Calculator'!$F$10*p,"",B110+1))</f>
        <v>106</v>
      </c>
      <c r="C111" s="27">
        <f>IF(B111="","",IF(p=52,C110+7,IF(p=26,C110+14,IF(p=24,IF(MOD(B111,2)=0,EDATE('Compound Interest Calculator'!$F$12,B111/2),C110+14),IF(DAY(DATE(YEAR('Compound Interest Calculator'!$F$12),MONTH('Compound Interest Calculator'!$F$12)+(B111-1)*(12/p),DAY('Compound Interest Calculator'!$F$12)))&lt;&gt;DAY('Compound Interest Calculator'!$F$12),DATE(YEAR('Compound Interest Calculator'!$F$12),MONTH('Compound Interest Calculator'!$F$12)+B111*(12/p)+1,0),DATE(YEAR('Compound Interest Calculator'!$F$12),MONTH('Compound Interest Calculator'!$F$12)+B111*(12/p),DAY('Compound Interest Calculator'!$F$12)))))))</f>
        <v>47604</v>
      </c>
      <c r="D111" s="25">
        <f t="shared" si="2"/>
        <v>600</v>
      </c>
      <c r="E111" s="22">
        <f>IF(B111="","",SUM(D$4:D111)+PV)</f>
        <v>71600</v>
      </c>
      <c r="F111" s="22">
        <f>IF(B111="","",IF('Compound Interest Calculator'!$F$14="Daily",H110*( (1+rate)^(C111-C110)-1 ),H110*rate))</f>
        <v>677.47901788400566</v>
      </c>
      <c r="G111" s="22">
        <f>IF(D111="","",SUM(F$4:F111))</f>
        <v>34973.694034143024</v>
      </c>
      <c r="H111" s="23">
        <f t="shared" si="3"/>
        <v>106573.69403414299</v>
      </c>
    </row>
    <row r="112" spans="2:8" x14ac:dyDescent="0.15">
      <c r="B112" s="21">
        <f>IF(H111="","",IF(B111&gt;='Compound Interest Calculator'!$F$10*p,"",B111+1))</f>
        <v>107</v>
      </c>
      <c r="C112" s="27">
        <f>IF(B112="","",IF(p=52,C111+7,IF(p=26,C111+14,IF(p=24,IF(MOD(B112,2)=0,EDATE('Compound Interest Calculator'!$F$12,B112/2),C111+14),IF(DAY(DATE(YEAR('Compound Interest Calculator'!$F$12),MONTH('Compound Interest Calculator'!$F$12)+(B112-1)*(12/p),DAY('Compound Interest Calculator'!$F$12)))&lt;&gt;DAY('Compound Interest Calculator'!$F$12),DATE(YEAR('Compound Interest Calculator'!$F$12),MONTH('Compound Interest Calculator'!$F$12)+B112*(12/p)+1,0),DATE(YEAR('Compound Interest Calculator'!$F$12),MONTH('Compound Interest Calculator'!$F$12)+B112*(12/p),DAY('Compound Interest Calculator'!$F$12)))))))</f>
        <v>47635</v>
      </c>
      <c r="D112" s="25">
        <f t="shared" si="2"/>
        <v>600</v>
      </c>
      <c r="E112" s="22">
        <f>IF(B112="","",SUM(D$4:D112)+PV)</f>
        <v>72200</v>
      </c>
      <c r="F112" s="22">
        <f>IF(B112="","",IF('Compound Interest Calculator'!$F$14="Daily",H111*( (1+rate)^(C112-C111)-1 ),H111*rate))</f>
        <v>685.69835634996889</v>
      </c>
      <c r="G112" s="22">
        <f>IF(D112="","",SUM(F$4:F112))</f>
        <v>35659.392390492991</v>
      </c>
      <c r="H112" s="23">
        <f t="shared" si="3"/>
        <v>107859.39239049295</v>
      </c>
    </row>
    <row r="113" spans="2:8" x14ac:dyDescent="0.15">
      <c r="B113" s="21">
        <f>IF(H112="","",IF(B112&gt;='Compound Interest Calculator'!$F$10*p,"",B112+1))</f>
        <v>108</v>
      </c>
      <c r="C113" s="27">
        <f>IF(B113="","",IF(p=52,C112+7,IF(p=26,C112+14,IF(p=24,IF(MOD(B113,2)=0,EDATE('Compound Interest Calculator'!$F$12,B113/2),C112+14),IF(DAY(DATE(YEAR('Compound Interest Calculator'!$F$12),MONTH('Compound Interest Calculator'!$F$12)+(B113-1)*(12/p),DAY('Compound Interest Calculator'!$F$12)))&lt;&gt;DAY('Compound Interest Calculator'!$F$12),DATE(YEAR('Compound Interest Calculator'!$F$12),MONTH('Compound Interest Calculator'!$F$12)+B113*(12/p)+1,0),DATE(YEAR('Compound Interest Calculator'!$F$12),MONTH('Compound Interest Calculator'!$F$12)+B113*(12/p),DAY('Compound Interest Calculator'!$F$12)))))))</f>
        <v>47665</v>
      </c>
      <c r="D113" s="25">
        <f t="shared" si="2"/>
        <v>600</v>
      </c>
      <c r="E113" s="22">
        <f>IF(B113="","",SUM(D$4:D113)+PV)</f>
        <v>72800</v>
      </c>
      <c r="F113" s="22">
        <f>IF(B113="","",IF('Compound Interest Calculator'!$F$14="Daily",H112*( (1+rate)^(C113-C112)-1 ),H112*rate))</f>
        <v>693.97057828710649</v>
      </c>
      <c r="G113" s="22">
        <f>IF(D113="","",SUM(F$4:F113))</f>
        <v>36353.3629687801</v>
      </c>
      <c r="H113" s="23">
        <f t="shared" si="3"/>
        <v>109153.36296878006</v>
      </c>
    </row>
    <row r="114" spans="2:8" x14ac:dyDescent="0.15">
      <c r="B114" s="21">
        <f>IF(H113="","",IF(B113&gt;='Compound Interest Calculator'!$F$10*p,"",B113+1))</f>
        <v>109</v>
      </c>
      <c r="C114" s="27">
        <f>IF(B114="","",IF(p=52,C113+7,IF(p=26,C113+14,IF(p=24,IF(MOD(B114,2)=0,EDATE('Compound Interest Calculator'!$F$12,B114/2),C113+14),IF(DAY(DATE(YEAR('Compound Interest Calculator'!$F$12),MONTH('Compound Interest Calculator'!$F$12)+(B114-1)*(12/p),DAY('Compound Interest Calculator'!$F$12)))&lt;&gt;DAY('Compound Interest Calculator'!$F$12),DATE(YEAR('Compound Interest Calculator'!$F$12),MONTH('Compound Interest Calculator'!$F$12)+B114*(12/p)+1,0),DATE(YEAR('Compound Interest Calculator'!$F$12),MONTH('Compound Interest Calculator'!$F$12)+B114*(12/p),DAY('Compound Interest Calculator'!$F$12)))))))</f>
        <v>47696</v>
      </c>
      <c r="D114" s="25">
        <f t="shared" si="2"/>
        <v>600</v>
      </c>
      <c r="E114" s="22">
        <f>IF(B114="","",SUM(D$4:D114)+PV)</f>
        <v>73400</v>
      </c>
      <c r="F114" s="22">
        <f>IF(B114="","",IF('Compound Interest Calculator'!$F$14="Daily",H113*( (1+rate)^(C114-C113)-1 ),H113*rate))</f>
        <v>702.29602394926428</v>
      </c>
      <c r="G114" s="22">
        <f>IF(D114="","",SUM(F$4:F114))</f>
        <v>37055.658992729368</v>
      </c>
      <c r="H114" s="23">
        <f t="shared" si="3"/>
        <v>110455.65899272932</v>
      </c>
    </row>
    <row r="115" spans="2:8" x14ac:dyDescent="0.15">
      <c r="B115" s="21">
        <f>IF(H114="","",IF(B114&gt;='Compound Interest Calculator'!$F$10*p,"",B114+1))</f>
        <v>110</v>
      </c>
      <c r="C115" s="27">
        <f>IF(B115="","",IF(p=52,C114+7,IF(p=26,C114+14,IF(p=24,IF(MOD(B115,2)=0,EDATE('Compound Interest Calculator'!$F$12,B115/2),C114+14),IF(DAY(DATE(YEAR('Compound Interest Calculator'!$F$12),MONTH('Compound Interest Calculator'!$F$12)+(B115-1)*(12/p),DAY('Compound Interest Calculator'!$F$12)))&lt;&gt;DAY('Compound Interest Calculator'!$F$12),DATE(YEAR('Compound Interest Calculator'!$F$12),MONTH('Compound Interest Calculator'!$F$12)+B115*(12/p)+1,0),DATE(YEAR('Compound Interest Calculator'!$F$12),MONTH('Compound Interest Calculator'!$F$12)+B115*(12/p),DAY('Compound Interest Calculator'!$F$12)))))))</f>
        <v>47727</v>
      </c>
      <c r="D115" s="25">
        <f t="shared" si="2"/>
        <v>600</v>
      </c>
      <c r="E115" s="22">
        <f>IF(B115="","",SUM(D$4:D115)+PV)</f>
        <v>74000</v>
      </c>
      <c r="F115" s="22">
        <f>IF(B115="","",IF('Compound Interest Calculator'!$F$14="Daily",H114*( (1+rate)^(C115-C114)-1 ),H114*rate))</f>
        <v>710.67503577949162</v>
      </c>
      <c r="G115" s="22">
        <f>IF(D115="","",SUM(F$4:F115))</f>
        <v>37766.334028508856</v>
      </c>
      <c r="H115" s="23">
        <f t="shared" si="3"/>
        <v>111766.33402850882</v>
      </c>
    </row>
    <row r="116" spans="2:8" x14ac:dyDescent="0.15">
      <c r="B116" s="21">
        <f>IF(H115="","",IF(B115&gt;='Compound Interest Calculator'!$F$10*p,"",B115+1))</f>
        <v>111</v>
      </c>
      <c r="C116" s="27">
        <f>IF(B116="","",IF(p=52,C115+7,IF(p=26,C115+14,IF(p=24,IF(MOD(B116,2)=0,EDATE('Compound Interest Calculator'!$F$12,B116/2),C115+14),IF(DAY(DATE(YEAR('Compound Interest Calculator'!$F$12),MONTH('Compound Interest Calculator'!$F$12)+(B116-1)*(12/p),DAY('Compound Interest Calculator'!$F$12)))&lt;&gt;DAY('Compound Interest Calculator'!$F$12),DATE(YEAR('Compound Interest Calculator'!$F$12),MONTH('Compound Interest Calculator'!$F$12)+B116*(12/p)+1,0),DATE(YEAR('Compound Interest Calculator'!$F$12),MONTH('Compound Interest Calculator'!$F$12)+B116*(12/p),DAY('Compound Interest Calculator'!$F$12)))))))</f>
        <v>47757</v>
      </c>
      <c r="D116" s="25">
        <f t="shared" si="2"/>
        <v>600</v>
      </c>
      <c r="E116" s="22">
        <f>IF(B116="","",SUM(D$4:D116)+PV)</f>
        <v>74600</v>
      </c>
      <c r="F116" s="22">
        <f>IF(B116="","",IF('Compound Interest Calculator'!$F$14="Daily",H115*( (1+rate)^(C116-C115)-1 ),H115*rate))</f>
        <v>719.10795842412676</v>
      </c>
      <c r="G116" s="22">
        <f>IF(D116="","",SUM(F$4:F116))</f>
        <v>38485.441986932979</v>
      </c>
      <c r="H116" s="23">
        <f t="shared" si="3"/>
        <v>113085.44198693294</v>
      </c>
    </row>
    <row r="117" spans="2:8" x14ac:dyDescent="0.15">
      <c r="B117" s="21">
        <f>IF(H116="","",IF(B116&gt;='Compound Interest Calculator'!$F$10*p,"",B116+1))</f>
        <v>112</v>
      </c>
      <c r="C117" s="27">
        <f>IF(B117="","",IF(p=52,C116+7,IF(p=26,C116+14,IF(p=24,IF(MOD(B117,2)=0,EDATE('Compound Interest Calculator'!$F$12,B117/2),C116+14),IF(DAY(DATE(YEAR('Compound Interest Calculator'!$F$12),MONTH('Compound Interest Calculator'!$F$12)+(B117-1)*(12/p),DAY('Compound Interest Calculator'!$F$12)))&lt;&gt;DAY('Compound Interest Calculator'!$F$12),DATE(YEAR('Compound Interest Calculator'!$F$12),MONTH('Compound Interest Calculator'!$F$12)+B117*(12/p)+1,0),DATE(YEAR('Compound Interest Calculator'!$F$12),MONTH('Compound Interest Calculator'!$F$12)+B117*(12/p),DAY('Compound Interest Calculator'!$F$12)))))))</f>
        <v>47788</v>
      </c>
      <c r="D117" s="25">
        <f t="shared" si="2"/>
        <v>600</v>
      </c>
      <c r="E117" s="22">
        <f>IF(B117="","",SUM(D$4:D117)+PV)</f>
        <v>75200</v>
      </c>
      <c r="F117" s="22">
        <f>IF(B117="","",IF('Compound Interest Calculator'!$F$14="Daily",H116*( (1+rate)^(C117-C116)-1 ),H116*rate))</f>
        <v>727.59513874697268</v>
      </c>
      <c r="G117" s="22">
        <f>IF(D117="","",SUM(F$4:F117))</f>
        <v>39213.037125679955</v>
      </c>
      <c r="H117" s="23">
        <f t="shared" si="3"/>
        <v>114413.03712567991</v>
      </c>
    </row>
    <row r="118" spans="2:8" x14ac:dyDescent="0.15">
      <c r="B118" s="21">
        <f>IF(H117="","",IF(B117&gt;='Compound Interest Calculator'!$F$10*p,"",B117+1))</f>
        <v>113</v>
      </c>
      <c r="C118" s="27">
        <f>IF(B118="","",IF(p=52,C117+7,IF(p=26,C117+14,IF(p=24,IF(MOD(B118,2)=0,EDATE('Compound Interest Calculator'!$F$12,B118/2),C117+14),IF(DAY(DATE(YEAR('Compound Interest Calculator'!$F$12),MONTH('Compound Interest Calculator'!$F$12)+(B118-1)*(12/p),DAY('Compound Interest Calculator'!$F$12)))&lt;&gt;DAY('Compound Interest Calculator'!$F$12),DATE(YEAR('Compound Interest Calculator'!$F$12),MONTH('Compound Interest Calculator'!$F$12)+B118*(12/p)+1,0),DATE(YEAR('Compound Interest Calculator'!$F$12),MONTH('Compound Interest Calculator'!$F$12)+B118*(12/p),DAY('Compound Interest Calculator'!$F$12)))))))</f>
        <v>47818</v>
      </c>
      <c r="D118" s="25">
        <f t="shared" si="2"/>
        <v>600</v>
      </c>
      <c r="E118" s="22">
        <f>IF(B118="","",SUM(D$4:D118)+PV)</f>
        <v>75800</v>
      </c>
      <c r="F118" s="22">
        <f>IF(B118="","",IF('Compound Interest Calculator'!$F$14="Daily",H117*( (1+rate)^(C118-C117)-1 ),H117*rate))</f>
        <v>736.13692584356488</v>
      </c>
      <c r="G118" s="22">
        <f>IF(D118="","",SUM(F$4:F118))</f>
        <v>39949.174051523521</v>
      </c>
      <c r="H118" s="23">
        <f t="shared" si="3"/>
        <v>115749.17405152347</v>
      </c>
    </row>
    <row r="119" spans="2:8" x14ac:dyDescent="0.15">
      <c r="B119" s="21">
        <f>IF(H118="","",IF(B118&gt;='Compound Interest Calculator'!$F$10*p,"",B118+1))</f>
        <v>114</v>
      </c>
      <c r="C119" s="27">
        <f>IF(B119="","",IF(p=52,C118+7,IF(p=26,C118+14,IF(p=24,IF(MOD(B119,2)=0,EDATE('Compound Interest Calculator'!$F$12,B119/2),C118+14),IF(DAY(DATE(YEAR('Compound Interest Calculator'!$F$12),MONTH('Compound Interest Calculator'!$F$12)+(B119-1)*(12/p),DAY('Compound Interest Calculator'!$F$12)))&lt;&gt;DAY('Compound Interest Calculator'!$F$12),DATE(YEAR('Compound Interest Calculator'!$F$12),MONTH('Compound Interest Calculator'!$F$12)+B119*(12/p)+1,0),DATE(YEAR('Compound Interest Calculator'!$F$12),MONTH('Compound Interest Calculator'!$F$12)+B119*(12/p),DAY('Compound Interest Calculator'!$F$12)))))))</f>
        <v>47849</v>
      </c>
      <c r="D119" s="25">
        <f t="shared" si="2"/>
        <v>600</v>
      </c>
      <c r="E119" s="22">
        <f>IF(B119="","",SUM(D$4:D119)+PV)</f>
        <v>76400</v>
      </c>
      <c r="F119" s="22">
        <f>IF(B119="","",IF('Compound Interest Calculator'!$F$14="Daily",H118*( (1+rate)^(C119-C118)-1 ),H118*rate))</f>
        <v>744.73367105552973</v>
      </c>
      <c r="G119" s="22">
        <f>IF(D119="","",SUM(F$4:F119))</f>
        <v>40693.907722579053</v>
      </c>
      <c r="H119" s="23">
        <f t="shared" si="3"/>
        <v>117093.907722579</v>
      </c>
    </row>
    <row r="120" spans="2:8" x14ac:dyDescent="0.15">
      <c r="B120" s="21">
        <f>IF(H119="","",IF(B119&gt;='Compound Interest Calculator'!$F$10*p,"",B119+1))</f>
        <v>115</v>
      </c>
      <c r="C120" s="27">
        <f>IF(B120="","",IF(p=52,C119+7,IF(p=26,C119+14,IF(p=24,IF(MOD(B120,2)=0,EDATE('Compound Interest Calculator'!$F$12,B120/2),C119+14),IF(DAY(DATE(YEAR('Compound Interest Calculator'!$F$12),MONTH('Compound Interest Calculator'!$F$12)+(B120-1)*(12/p),DAY('Compound Interest Calculator'!$F$12)))&lt;&gt;DAY('Compound Interest Calculator'!$F$12),DATE(YEAR('Compound Interest Calculator'!$F$12),MONTH('Compound Interest Calculator'!$F$12)+B120*(12/p)+1,0),DATE(YEAR('Compound Interest Calculator'!$F$12),MONTH('Compound Interest Calculator'!$F$12)+B120*(12/p),DAY('Compound Interest Calculator'!$F$12)))))))</f>
        <v>47880</v>
      </c>
      <c r="D120" s="25">
        <f t="shared" si="2"/>
        <v>600</v>
      </c>
      <c r="E120" s="22">
        <f>IF(B120="","",SUM(D$4:D120)+PV)</f>
        <v>77000</v>
      </c>
      <c r="F120" s="22">
        <f>IF(B120="","",IF('Compound Interest Calculator'!$F$14="Daily",H119*( (1+rate)^(C120-C119)-1 ),H119*rate))</f>
        <v>753.3857279850364</v>
      </c>
      <c r="G120" s="22">
        <f>IF(D120="","",SUM(F$4:F120))</f>
        <v>41447.293450564088</v>
      </c>
      <c r="H120" s="23">
        <f t="shared" si="3"/>
        <v>118447.29345056403</v>
      </c>
    </row>
    <row r="121" spans="2:8" x14ac:dyDescent="0.15">
      <c r="B121" s="21">
        <f>IF(H120="","",IF(B120&gt;='Compound Interest Calculator'!$F$10*p,"",B120+1))</f>
        <v>116</v>
      </c>
      <c r="C121" s="27">
        <f>IF(B121="","",IF(p=52,C120+7,IF(p=26,C120+14,IF(p=24,IF(MOD(B121,2)=0,EDATE('Compound Interest Calculator'!$F$12,B121/2),C120+14),IF(DAY(DATE(YEAR('Compound Interest Calculator'!$F$12),MONTH('Compound Interest Calculator'!$F$12)+(B121-1)*(12/p),DAY('Compound Interest Calculator'!$F$12)))&lt;&gt;DAY('Compound Interest Calculator'!$F$12),DATE(YEAR('Compound Interest Calculator'!$F$12),MONTH('Compound Interest Calculator'!$F$12)+B121*(12/p)+1,0),DATE(YEAR('Compound Interest Calculator'!$F$12),MONTH('Compound Interest Calculator'!$F$12)+B121*(12/p),DAY('Compound Interest Calculator'!$F$12)))))))</f>
        <v>47908</v>
      </c>
      <c r="D121" s="25">
        <f t="shared" si="2"/>
        <v>600</v>
      </c>
      <c r="E121" s="22">
        <f>IF(B121="","",SUM(D$4:D121)+PV)</f>
        <v>77600</v>
      </c>
      <c r="F121" s="22">
        <f>IF(B121="","",IF('Compound Interest Calculator'!$F$14="Daily",H120*( (1+rate)^(C121-C120)-1 ),H120*rate))</f>
        <v>762.09345250934109</v>
      </c>
      <c r="G121" s="22">
        <f>IF(D121="","",SUM(F$4:F121))</f>
        <v>42209.386903073428</v>
      </c>
      <c r="H121" s="23">
        <f t="shared" si="3"/>
        <v>119809.38690307338</v>
      </c>
    </row>
    <row r="122" spans="2:8" x14ac:dyDescent="0.15">
      <c r="B122" s="21">
        <f>IF(H121="","",IF(B121&gt;='Compound Interest Calculator'!$F$10*p,"",B121+1))</f>
        <v>117</v>
      </c>
      <c r="C122" s="27">
        <f>IF(B122="","",IF(p=52,C121+7,IF(p=26,C121+14,IF(p=24,IF(MOD(B122,2)=0,EDATE('Compound Interest Calculator'!$F$12,B122/2),C121+14),IF(DAY(DATE(YEAR('Compound Interest Calculator'!$F$12),MONTH('Compound Interest Calculator'!$F$12)+(B122-1)*(12/p),DAY('Compound Interest Calculator'!$F$12)))&lt;&gt;DAY('Compound Interest Calculator'!$F$12),DATE(YEAR('Compound Interest Calculator'!$F$12),MONTH('Compound Interest Calculator'!$F$12)+B122*(12/p)+1,0),DATE(YEAR('Compound Interest Calculator'!$F$12),MONTH('Compound Interest Calculator'!$F$12)+B122*(12/p),DAY('Compound Interest Calculator'!$F$12)))))))</f>
        <v>47939</v>
      </c>
      <c r="D122" s="25">
        <f t="shared" si="2"/>
        <v>600</v>
      </c>
      <c r="E122" s="22">
        <f>IF(B122="","",SUM(D$4:D122)+PV)</f>
        <v>78200</v>
      </c>
      <c r="F122" s="22">
        <f>IF(B122="","",IF('Compound Interest Calculator'!$F$14="Daily",H121*( (1+rate)^(C122-C121)-1 ),H121*rate))</f>
        <v>770.85720279542477</v>
      </c>
      <c r="G122" s="22">
        <f>IF(D122="","",SUM(F$4:F122))</f>
        <v>42980.244105868849</v>
      </c>
      <c r="H122" s="23">
        <f t="shared" si="3"/>
        <v>121180.2441058688</v>
      </c>
    </row>
    <row r="123" spans="2:8" x14ac:dyDescent="0.15">
      <c r="B123" s="21">
        <f>IF(H122="","",IF(B122&gt;='Compound Interest Calculator'!$F$10*p,"",B122+1))</f>
        <v>118</v>
      </c>
      <c r="C123" s="27">
        <f>IF(B123="","",IF(p=52,C122+7,IF(p=26,C122+14,IF(p=24,IF(MOD(B123,2)=0,EDATE('Compound Interest Calculator'!$F$12,B123/2),C122+14),IF(DAY(DATE(YEAR('Compound Interest Calculator'!$F$12),MONTH('Compound Interest Calculator'!$F$12)+(B123-1)*(12/p),DAY('Compound Interest Calculator'!$F$12)))&lt;&gt;DAY('Compound Interest Calculator'!$F$12),DATE(YEAR('Compound Interest Calculator'!$F$12),MONTH('Compound Interest Calculator'!$F$12)+B123*(12/p)+1,0),DATE(YEAR('Compound Interest Calculator'!$F$12),MONTH('Compound Interest Calculator'!$F$12)+B123*(12/p),DAY('Compound Interest Calculator'!$F$12)))))))</f>
        <v>47969</v>
      </c>
      <c r="D123" s="25">
        <f t="shared" si="2"/>
        <v>600</v>
      </c>
      <c r="E123" s="22">
        <f>IF(B123="","",SUM(D$4:D123)+PV)</f>
        <v>78800</v>
      </c>
      <c r="F123" s="22">
        <f>IF(B123="","",IF('Compound Interest Calculator'!$F$14="Daily",H122*( (1+rate)^(C123-C122)-1 ),H122*rate))</f>
        <v>779.6773393147256</v>
      </c>
      <c r="G123" s="22">
        <f>IF(D123="","",SUM(F$4:F123))</f>
        <v>43759.921445183572</v>
      </c>
      <c r="H123" s="23">
        <f t="shared" si="3"/>
        <v>122559.92144518353</v>
      </c>
    </row>
    <row r="124" spans="2:8" x14ac:dyDescent="0.15">
      <c r="B124" s="21">
        <f>IF(H123="","",IF(B123&gt;='Compound Interest Calculator'!$F$10*p,"",B123+1))</f>
        <v>119</v>
      </c>
      <c r="C124" s="27">
        <f>IF(B124="","",IF(p=52,C123+7,IF(p=26,C123+14,IF(p=24,IF(MOD(B124,2)=0,EDATE('Compound Interest Calculator'!$F$12,B124/2),C123+14),IF(DAY(DATE(YEAR('Compound Interest Calculator'!$F$12),MONTH('Compound Interest Calculator'!$F$12)+(B124-1)*(12/p),DAY('Compound Interest Calculator'!$F$12)))&lt;&gt;DAY('Compound Interest Calculator'!$F$12),DATE(YEAR('Compound Interest Calculator'!$F$12),MONTH('Compound Interest Calculator'!$F$12)+B124*(12/p)+1,0),DATE(YEAR('Compound Interest Calculator'!$F$12),MONTH('Compound Interest Calculator'!$F$12)+B124*(12/p),DAY('Compound Interest Calculator'!$F$12)))))))</f>
        <v>48000</v>
      </c>
      <c r="D124" s="25">
        <f t="shared" si="2"/>
        <v>600</v>
      </c>
      <c r="E124" s="22">
        <f>IF(B124="","",SUM(D$4:D124)+PV)</f>
        <v>79400</v>
      </c>
      <c r="F124" s="22">
        <f>IF(B124="","",IF('Compound Interest Calculator'!$F$14="Daily",H123*( (1+rate)^(C124-C123)-1 ),H123*rate))</f>
        <v>788.55422485796601</v>
      </c>
      <c r="G124" s="22">
        <f>IF(D124="","",SUM(F$4:F124))</f>
        <v>44548.475670041538</v>
      </c>
      <c r="H124" s="23">
        <f t="shared" si="3"/>
        <v>123948.4756700415</v>
      </c>
    </row>
    <row r="125" spans="2:8" x14ac:dyDescent="0.15">
      <c r="B125" s="21">
        <f>IF(H124="","",IF(B124&gt;='Compound Interest Calculator'!$F$10*p,"",B124+1))</f>
        <v>120</v>
      </c>
      <c r="C125" s="27">
        <f>IF(B125="","",IF(p=52,C124+7,IF(p=26,C124+14,IF(p=24,IF(MOD(B125,2)=0,EDATE('Compound Interest Calculator'!$F$12,B125/2),C124+14),IF(DAY(DATE(YEAR('Compound Interest Calculator'!$F$12),MONTH('Compound Interest Calculator'!$F$12)+(B125-1)*(12/p),DAY('Compound Interest Calculator'!$F$12)))&lt;&gt;DAY('Compound Interest Calculator'!$F$12),DATE(YEAR('Compound Interest Calculator'!$F$12),MONTH('Compound Interest Calculator'!$F$12)+B125*(12/p)+1,0),DATE(YEAR('Compound Interest Calculator'!$F$12),MONTH('Compound Interest Calculator'!$F$12)+B125*(12/p),DAY('Compound Interest Calculator'!$F$12)))))))</f>
        <v>48030</v>
      </c>
      <c r="D125" s="25">
        <f t="shared" si="2"/>
        <v>600</v>
      </c>
      <c r="E125" s="22">
        <f>IF(B125="","",SUM(D$4:D125)+PV)</f>
        <v>80000</v>
      </c>
      <c r="F125" s="22">
        <f>IF(B125="","",IF('Compound Interest Calculator'!$F$14="Daily",H124*( (1+rate)^(C125-C124)-1 ),H124*rate))</f>
        <v>797.48822455007462</v>
      </c>
      <c r="G125" s="22">
        <f>IF(D125="","",SUM(F$4:F125))</f>
        <v>45345.963894591616</v>
      </c>
      <c r="H125" s="23">
        <f t="shared" si="3"/>
        <v>125345.96389459158</v>
      </c>
    </row>
    <row r="126" spans="2:8" x14ac:dyDescent="0.15">
      <c r="B126" s="21" t="str">
        <f>IF(H125="","",IF(B125&gt;='Compound Interest Calculator'!$F$10*p,"",B125+1))</f>
        <v/>
      </c>
      <c r="C126" s="27" t="str">
        <f>IF(B126="","",IF(p=52,C125+7,IF(p=26,C125+14,IF(p=24,IF(MOD(B126,2)=0,EDATE('Compound Interest Calculator'!$F$12,B126/2),C125+14),IF(DAY(DATE(YEAR('Compound Interest Calculator'!$F$12),MONTH('Compound Interest Calculator'!$F$12)+(B126-1)*(12/p),DAY('Compound Interest Calculator'!$F$12)))&lt;&gt;DAY('Compound Interest Calculator'!$F$12),DATE(YEAR('Compound Interest Calculator'!$F$12),MONTH('Compound Interest Calculator'!$F$12)+B126*(12/p)+1,0),DATE(YEAR('Compound Interest Calculator'!$F$12),MONTH('Compound Interest Calculator'!$F$12)+B126*(12/p),DAY('Compound Interest Calculator'!$F$12)))))))</f>
        <v/>
      </c>
      <c r="D126" s="25" t="str">
        <f t="shared" si="2"/>
        <v/>
      </c>
      <c r="E126" s="22" t="str">
        <f>IF(B126="","",SUM(D$4:D126)+PV)</f>
        <v/>
      </c>
      <c r="F126" s="22" t="str">
        <f>IF(B126="","",IF('Compound Interest Calculator'!$F$14="Daily",H125*( (1+rate)^(C126-C125)-1 ),H125*rate))</f>
        <v/>
      </c>
      <c r="G126" s="22" t="str">
        <f>IF(D126="","",SUM(F$4:F126))</f>
        <v/>
      </c>
      <c r="H126" s="23" t="str">
        <f t="shared" si="3"/>
        <v/>
      </c>
    </row>
    <row r="127" spans="2:8" x14ac:dyDescent="0.15">
      <c r="B127" s="21" t="str">
        <f>IF(H126="","",IF(B126&gt;='Compound Interest Calculator'!$F$10*p,"",B126+1))</f>
        <v/>
      </c>
      <c r="C127" s="27" t="str">
        <f>IF(B127="","",IF(p=52,C126+7,IF(p=26,C126+14,IF(p=24,IF(MOD(B127,2)=0,EDATE('Compound Interest Calculator'!$F$12,B127/2),C126+14),IF(DAY(DATE(YEAR('Compound Interest Calculator'!$F$12),MONTH('Compound Interest Calculator'!$F$12)+(B127-1)*(12/p),DAY('Compound Interest Calculator'!$F$12)))&lt;&gt;DAY('Compound Interest Calculator'!$F$12),DATE(YEAR('Compound Interest Calculator'!$F$12),MONTH('Compound Interest Calculator'!$F$12)+B127*(12/p)+1,0),DATE(YEAR('Compound Interest Calculator'!$F$12),MONTH('Compound Interest Calculator'!$F$12)+B127*(12/p),DAY('Compound Interest Calculator'!$F$12)))))))</f>
        <v/>
      </c>
      <c r="D127" s="25" t="str">
        <f t="shared" si="2"/>
        <v/>
      </c>
      <c r="E127" s="22" t="str">
        <f>IF(B127="","",SUM(D$4:D127)+PV)</f>
        <v/>
      </c>
      <c r="F127" s="22" t="str">
        <f>IF(B127="","",IF('Compound Interest Calculator'!$F$14="Daily",H126*( (1+rate)^(C127-C126)-1 ),H126*rate))</f>
        <v/>
      </c>
      <c r="G127" s="22" t="str">
        <f>IF(D127="","",SUM(F$4:F127))</f>
        <v/>
      </c>
      <c r="H127" s="23" t="str">
        <f t="shared" si="3"/>
        <v/>
      </c>
    </row>
    <row r="128" spans="2:8" x14ac:dyDescent="0.15">
      <c r="B128" s="21" t="str">
        <f>IF(H127="","",IF(B127&gt;='Compound Interest Calculator'!$F$10*p,"",B127+1))</f>
        <v/>
      </c>
      <c r="C128" s="27" t="str">
        <f>IF(B128="","",IF(p=52,C127+7,IF(p=26,C127+14,IF(p=24,IF(MOD(B128,2)=0,EDATE('Compound Interest Calculator'!$F$12,B128/2),C127+14),IF(DAY(DATE(YEAR('Compound Interest Calculator'!$F$12),MONTH('Compound Interest Calculator'!$F$12)+(B128-1)*(12/p),DAY('Compound Interest Calculator'!$F$12)))&lt;&gt;DAY('Compound Interest Calculator'!$F$12),DATE(YEAR('Compound Interest Calculator'!$F$12),MONTH('Compound Interest Calculator'!$F$12)+B128*(12/p)+1,0),DATE(YEAR('Compound Interest Calculator'!$F$12),MONTH('Compound Interest Calculator'!$F$12)+B128*(12/p),DAY('Compound Interest Calculator'!$F$12)))))))</f>
        <v/>
      </c>
      <c r="D128" s="25" t="str">
        <f t="shared" si="2"/>
        <v/>
      </c>
      <c r="E128" s="22" t="str">
        <f>IF(B128="","",SUM(D$4:D128)+PV)</f>
        <v/>
      </c>
      <c r="F128" s="22" t="str">
        <f>IF(B128="","",IF('Compound Interest Calculator'!$F$14="Daily",H127*( (1+rate)^(C128-C127)-1 ),H127*rate))</f>
        <v/>
      </c>
      <c r="G128" s="22" t="str">
        <f>IF(D128="","",SUM(F$4:F128))</f>
        <v/>
      </c>
      <c r="H128" s="23" t="str">
        <f t="shared" si="3"/>
        <v/>
      </c>
    </row>
    <row r="129" spans="2:8" x14ac:dyDescent="0.15">
      <c r="B129" s="21" t="str">
        <f>IF(H128="","",IF(B128&gt;='Compound Interest Calculator'!$F$10*p,"",B128+1))</f>
        <v/>
      </c>
      <c r="C129" s="27" t="str">
        <f>IF(B129="","",IF(p=52,C128+7,IF(p=26,C128+14,IF(p=24,IF(MOD(B129,2)=0,EDATE('Compound Interest Calculator'!$F$12,B129/2),C128+14),IF(DAY(DATE(YEAR('Compound Interest Calculator'!$F$12),MONTH('Compound Interest Calculator'!$F$12)+(B129-1)*(12/p),DAY('Compound Interest Calculator'!$F$12)))&lt;&gt;DAY('Compound Interest Calculator'!$F$12),DATE(YEAR('Compound Interest Calculator'!$F$12),MONTH('Compound Interest Calculator'!$F$12)+B129*(12/p)+1,0),DATE(YEAR('Compound Interest Calculator'!$F$12),MONTH('Compound Interest Calculator'!$F$12)+B129*(12/p),DAY('Compound Interest Calculator'!$F$12)))))))</f>
        <v/>
      </c>
      <c r="D129" s="25" t="str">
        <f t="shared" si="2"/>
        <v/>
      </c>
      <c r="E129" s="22" t="str">
        <f>IF(B129="","",SUM(D$4:D129)+PV)</f>
        <v/>
      </c>
      <c r="F129" s="22" t="str">
        <f>IF(B129="","",IF('Compound Interest Calculator'!$F$14="Daily",H128*( (1+rate)^(C129-C128)-1 ),H128*rate))</f>
        <v/>
      </c>
      <c r="G129" s="22" t="str">
        <f>IF(D129="","",SUM(F$4:F129))</f>
        <v/>
      </c>
      <c r="H129" s="23" t="str">
        <f t="shared" si="3"/>
        <v/>
      </c>
    </row>
    <row r="130" spans="2:8" x14ac:dyDescent="0.15">
      <c r="B130" s="21" t="str">
        <f>IF(H129="","",IF(B129&gt;='Compound Interest Calculator'!$F$10*p,"",B129+1))</f>
        <v/>
      </c>
      <c r="C130" s="27" t="str">
        <f>IF(B130="","",IF(p=52,C129+7,IF(p=26,C129+14,IF(p=24,IF(MOD(B130,2)=0,EDATE('Compound Interest Calculator'!$F$12,B130/2),C129+14),IF(DAY(DATE(YEAR('Compound Interest Calculator'!$F$12),MONTH('Compound Interest Calculator'!$F$12)+(B130-1)*(12/p),DAY('Compound Interest Calculator'!$F$12)))&lt;&gt;DAY('Compound Interest Calculator'!$F$12),DATE(YEAR('Compound Interest Calculator'!$F$12),MONTH('Compound Interest Calculator'!$F$12)+B130*(12/p)+1,0),DATE(YEAR('Compound Interest Calculator'!$F$12),MONTH('Compound Interest Calculator'!$F$12)+B130*(12/p),DAY('Compound Interest Calculator'!$F$12)))))))</f>
        <v/>
      </c>
      <c r="D130" s="25" t="str">
        <f t="shared" si="2"/>
        <v/>
      </c>
      <c r="E130" s="22" t="str">
        <f>IF(B130="","",SUM(D$4:D130)+PV)</f>
        <v/>
      </c>
      <c r="F130" s="22" t="str">
        <f>IF(B130="","",IF('Compound Interest Calculator'!$F$14="Daily",H129*( (1+rate)^(C130-C129)-1 ),H129*rate))</f>
        <v/>
      </c>
      <c r="G130" s="22" t="str">
        <f>IF(D130="","",SUM(F$4:F130))</f>
        <v/>
      </c>
      <c r="H130" s="23" t="str">
        <f t="shared" si="3"/>
        <v/>
      </c>
    </row>
    <row r="131" spans="2:8" x14ac:dyDescent="0.15">
      <c r="B131" s="21" t="str">
        <f>IF(H130="","",IF(B130&gt;='Compound Interest Calculator'!$F$10*p,"",B130+1))</f>
        <v/>
      </c>
      <c r="C131" s="27" t="str">
        <f>IF(B131="","",IF(p=52,C130+7,IF(p=26,C130+14,IF(p=24,IF(MOD(B131,2)=0,EDATE('Compound Interest Calculator'!$F$12,B131/2),C130+14),IF(DAY(DATE(YEAR('Compound Interest Calculator'!$F$12),MONTH('Compound Interest Calculator'!$F$12)+(B131-1)*(12/p),DAY('Compound Interest Calculator'!$F$12)))&lt;&gt;DAY('Compound Interest Calculator'!$F$12),DATE(YEAR('Compound Interest Calculator'!$F$12),MONTH('Compound Interest Calculator'!$F$12)+B131*(12/p)+1,0),DATE(YEAR('Compound Interest Calculator'!$F$12),MONTH('Compound Interest Calculator'!$F$12)+B131*(12/p),DAY('Compound Interest Calculator'!$F$12)))))))</f>
        <v/>
      </c>
      <c r="D131" s="25" t="str">
        <f t="shared" si="2"/>
        <v/>
      </c>
      <c r="E131" s="22" t="str">
        <f>IF(B131="","",SUM(D$4:D131)+PV)</f>
        <v/>
      </c>
      <c r="F131" s="22" t="str">
        <f>IF(B131="","",IF('Compound Interest Calculator'!$F$14="Daily",H130*( (1+rate)^(C131-C130)-1 ),H130*rate))</f>
        <v/>
      </c>
      <c r="G131" s="22" t="str">
        <f>IF(D131="","",SUM(F$4:F131))</f>
        <v/>
      </c>
      <c r="H131" s="23" t="str">
        <f t="shared" si="3"/>
        <v/>
      </c>
    </row>
    <row r="132" spans="2:8" x14ac:dyDescent="0.15">
      <c r="B132" s="21" t="str">
        <f>IF(H131="","",IF(B131&gt;='Compound Interest Calculator'!$F$10*p,"",B131+1))</f>
        <v/>
      </c>
      <c r="C132" s="27" t="str">
        <f>IF(B132="","",IF(p=52,C131+7,IF(p=26,C131+14,IF(p=24,IF(MOD(B132,2)=0,EDATE('Compound Interest Calculator'!$F$12,B132/2),C131+14),IF(DAY(DATE(YEAR('Compound Interest Calculator'!$F$12),MONTH('Compound Interest Calculator'!$F$12)+(B132-1)*(12/p),DAY('Compound Interest Calculator'!$F$12)))&lt;&gt;DAY('Compound Interest Calculator'!$F$12),DATE(YEAR('Compound Interest Calculator'!$F$12),MONTH('Compound Interest Calculator'!$F$12)+B132*(12/p)+1,0),DATE(YEAR('Compound Interest Calculator'!$F$12),MONTH('Compound Interest Calculator'!$F$12)+B132*(12/p),DAY('Compound Interest Calculator'!$F$12)))))))</f>
        <v/>
      </c>
      <c r="D132" s="25" t="str">
        <f t="shared" si="2"/>
        <v/>
      </c>
      <c r="E132" s="22" t="str">
        <f>IF(B132="","",SUM(D$4:D132)+PV)</f>
        <v/>
      </c>
      <c r="F132" s="22" t="str">
        <f>IF(B132="","",IF('Compound Interest Calculator'!$F$14="Daily",H131*( (1+rate)^(C132-C131)-1 ),H131*rate))</f>
        <v/>
      </c>
      <c r="G132" s="22" t="str">
        <f>IF(D132="","",SUM(F$4:F132))</f>
        <v/>
      </c>
      <c r="H132" s="23" t="str">
        <f t="shared" si="3"/>
        <v/>
      </c>
    </row>
    <row r="133" spans="2:8" x14ac:dyDescent="0.15">
      <c r="B133" s="21" t="str">
        <f>IF(H132="","",IF(B132&gt;='Compound Interest Calculator'!$F$10*p,"",B132+1))</f>
        <v/>
      </c>
      <c r="C133" s="27" t="str">
        <f>IF(B133="","",IF(p=52,C132+7,IF(p=26,C132+14,IF(p=24,IF(MOD(B133,2)=0,EDATE('Compound Interest Calculator'!$F$12,B133/2),C132+14),IF(DAY(DATE(YEAR('Compound Interest Calculator'!$F$12),MONTH('Compound Interest Calculator'!$F$12)+(B133-1)*(12/p),DAY('Compound Interest Calculator'!$F$12)))&lt;&gt;DAY('Compound Interest Calculator'!$F$12),DATE(YEAR('Compound Interest Calculator'!$F$12),MONTH('Compound Interest Calculator'!$F$12)+B133*(12/p)+1,0),DATE(YEAR('Compound Interest Calculator'!$F$12),MONTH('Compound Interest Calculator'!$F$12)+B133*(12/p),DAY('Compound Interest Calculator'!$F$12)))))))</f>
        <v/>
      </c>
      <c r="D133" s="25" t="str">
        <f t="shared" si="2"/>
        <v/>
      </c>
      <c r="E133" s="22" t="str">
        <f>IF(B133="","",SUM(D$4:D133)+PV)</f>
        <v/>
      </c>
      <c r="F133" s="22" t="str">
        <f>IF(B133="","",IF('Compound Interest Calculator'!$F$14="Daily",H132*( (1+rate)^(C133-C132)-1 ),H132*rate))</f>
        <v/>
      </c>
      <c r="G133" s="22" t="str">
        <f>IF(D133="","",SUM(F$4:F133))</f>
        <v/>
      </c>
      <c r="H133" s="23" t="str">
        <f t="shared" si="3"/>
        <v/>
      </c>
    </row>
    <row r="134" spans="2:8" x14ac:dyDescent="0.15">
      <c r="B134" s="21" t="str">
        <f>IF(H133="","",IF(B133&gt;='Compound Interest Calculator'!$F$10*p,"",B133+1))</f>
        <v/>
      </c>
      <c r="C134" s="27" t="str">
        <f>IF(B134="","",IF(p=52,C133+7,IF(p=26,C133+14,IF(p=24,IF(MOD(B134,2)=0,EDATE('Compound Interest Calculator'!$F$12,B134/2),C133+14),IF(DAY(DATE(YEAR('Compound Interest Calculator'!$F$12),MONTH('Compound Interest Calculator'!$F$12)+(B134-1)*(12/p),DAY('Compound Interest Calculator'!$F$12)))&lt;&gt;DAY('Compound Interest Calculator'!$F$12),DATE(YEAR('Compound Interest Calculator'!$F$12),MONTH('Compound Interest Calculator'!$F$12)+B134*(12/p)+1,0),DATE(YEAR('Compound Interest Calculator'!$F$12),MONTH('Compound Interest Calculator'!$F$12)+B134*(12/p),DAY('Compound Interest Calculator'!$F$12)))))))</f>
        <v/>
      </c>
      <c r="D134" s="25" t="str">
        <f t="shared" ref="D134:D197" si="4">IF(B134="","",A)</f>
        <v/>
      </c>
      <c r="E134" s="22" t="str">
        <f>IF(B134="","",SUM(D$4:D134)+PV)</f>
        <v/>
      </c>
      <c r="F134" s="22" t="str">
        <f>IF(B134="","",IF('Compound Interest Calculator'!$F$14="Daily",H133*( (1+rate)^(C134-C133)-1 ),H133*rate))</f>
        <v/>
      </c>
      <c r="G134" s="22" t="str">
        <f>IF(D134="","",SUM(F$4:F134))</f>
        <v/>
      </c>
      <c r="H134" s="23" t="str">
        <f t="shared" ref="H134:H197" si="5">IF(B134="","",H133+F134+D134)</f>
        <v/>
      </c>
    </row>
    <row r="135" spans="2:8" x14ac:dyDescent="0.15">
      <c r="B135" s="21" t="str">
        <f>IF(H134="","",IF(B134&gt;='Compound Interest Calculator'!$F$10*p,"",B134+1))</f>
        <v/>
      </c>
      <c r="C135" s="27" t="str">
        <f>IF(B135="","",IF(p=52,C134+7,IF(p=26,C134+14,IF(p=24,IF(MOD(B135,2)=0,EDATE('Compound Interest Calculator'!$F$12,B135/2),C134+14),IF(DAY(DATE(YEAR('Compound Interest Calculator'!$F$12),MONTH('Compound Interest Calculator'!$F$12)+(B135-1)*(12/p),DAY('Compound Interest Calculator'!$F$12)))&lt;&gt;DAY('Compound Interest Calculator'!$F$12),DATE(YEAR('Compound Interest Calculator'!$F$12),MONTH('Compound Interest Calculator'!$F$12)+B135*(12/p)+1,0),DATE(YEAR('Compound Interest Calculator'!$F$12),MONTH('Compound Interest Calculator'!$F$12)+B135*(12/p),DAY('Compound Interest Calculator'!$F$12)))))))</f>
        <v/>
      </c>
      <c r="D135" s="25" t="str">
        <f t="shared" si="4"/>
        <v/>
      </c>
      <c r="E135" s="22" t="str">
        <f>IF(B135="","",SUM(D$4:D135)+PV)</f>
        <v/>
      </c>
      <c r="F135" s="22" t="str">
        <f>IF(B135="","",IF('Compound Interest Calculator'!$F$14="Daily",H134*( (1+rate)^(C135-C134)-1 ),H134*rate))</f>
        <v/>
      </c>
      <c r="G135" s="22" t="str">
        <f>IF(D135="","",SUM(F$4:F135))</f>
        <v/>
      </c>
      <c r="H135" s="23" t="str">
        <f t="shared" si="5"/>
        <v/>
      </c>
    </row>
    <row r="136" spans="2:8" x14ac:dyDescent="0.15">
      <c r="B136" s="21" t="str">
        <f>IF(H135="","",IF(B135&gt;='Compound Interest Calculator'!$F$10*p,"",B135+1))</f>
        <v/>
      </c>
      <c r="C136" s="27" t="str">
        <f>IF(B136="","",IF(p=52,C135+7,IF(p=26,C135+14,IF(p=24,IF(MOD(B136,2)=0,EDATE('Compound Interest Calculator'!$F$12,B136/2),C135+14),IF(DAY(DATE(YEAR('Compound Interest Calculator'!$F$12),MONTH('Compound Interest Calculator'!$F$12)+(B136-1)*(12/p),DAY('Compound Interest Calculator'!$F$12)))&lt;&gt;DAY('Compound Interest Calculator'!$F$12),DATE(YEAR('Compound Interest Calculator'!$F$12),MONTH('Compound Interest Calculator'!$F$12)+B136*(12/p)+1,0),DATE(YEAR('Compound Interest Calculator'!$F$12),MONTH('Compound Interest Calculator'!$F$12)+B136*(12/p),DAY('Compound Interest Calculator'!$F$12)))))))</f>
        <v/>
      </c>
      <c r="D136" s="25" t="str">
        <f t="shared" si="4"/>
        <v/>
      </c>
      <c r="E136" s="22" t="str">
        <f>IF(B136="","",SUM(D$4:D136)+PV)</f>
        <v/>
      </c>
      <c r="F136" s="22" t="str">
        <f>IF(B136="","",IF('Compound Interest Calculator'!$F$14="Daily",H135*( (1+rate)^(C136-C135)-1 ),H135*rate))</f>
        <v/>
      </c>
      <c r="G136" s="22" t="str">
        <f>IF(D136="","",SUM(F$4:F136))</f>
        <v/>
      </c>
      <c r="H136" s="23" t="str">
        <f t="shared" si="5"/>
        <v/>
      </c>
    </row>
    <row r="137" spans="2:8" x14ac:dyDescent="0.15">
      <c r="B137" s="21" t="str">
        <f>IF(H136="","",IF(B136&gt;='Compound Interest Calculator'!$F$10*p,"",B136+1))</f>
        <v/>
      </c>
      <c r="C137" s="27" t="str">
        <f>IF(B137="","",IF(p=52,C136+7,IF(p=26,C136+14,IF(p=24,IF(MOD(B137,2)=0,EDATE('Compound Interest Calculator'!$F$12,B137/2),C136+14),IF(DAY(DATE(YEAR('Compound Interest Calculator'!$F$12),MONTH('Compound Interest Calculator'!$F$12)+(B137-1)*(12/p),DAY('Compound Interest Calculator'!$F$12)))&lt;&gt;DAY('Compound Interest Calculator'!$F$12),DATE(YEAR('Compound Interest Calculator'!$F$12),MONTH('Compound Interest Calculator'!$F$12)+B137*(12/p)+1,0),DATE(YEAR('Compound Interest Calculator'!$F$12),MONTH('Compound Interest Calculator'!$F$12)+B137*(12/p),DAY('Compound Interest Calculator'!$F$12)))))))</f>
        <v/>
      </c>
      <c r="D137" s="25" t="str">
        <f t="shared" si="4"/>
        <v/>
      </c>
      <c r="E137" s="22" t="str">
        <f>IF(B137="","",SUM(D$4:D137)+PV)</f>
        <v/>
      </c>
      <c r="F137" s="22" t="str">
        <f>IF(B137="","",IF('Compound Interest Calculator'!$F$14="Daily",H136*( (1+rate)^(C137-C136)-1 ),H136*rate))</f>
        <v/>
      </c>
      <c r="G137" s="22" t="str">
        <f>IF(D137="","",SUM(F$4:F137))</f>
        <v/>
      </c>
      <c r="H137" s="23" t="str">
        <f t="shared" si="5"/>
        <v/>
      </c>
    </row>
    <row r="138" spans="2:8" x14ac:dyDescent="0.15">
      <c r="B138" s="21" t="str">
        <f>IF(H137="","",IF(B137&gt;='Compound Interest Calculator'!$F$10*p,"",B137+1))</f>
        <v/>
      </c>
      <c r="C138" s="27" t="str">
        <f>IF(B138="","",IF(p=52,C137+7,IF(p=26,C137+14,IF(p=24,IF(MOD(B138,2)=0,EDATE('Compound Interest Calculator'!$F$12,B138/2),C137+14),IF(DAY(DATE(YEAR('Compound Interest Calculator'!$F$12),MONTH('Compound Interest Calculator'!$F$12)+(B138-1)*(12/p),DAY('Compound Interest Calculator'!$F$12)))&lt;&gt;DAY('Compound Interest Calculator'!$F$12),DATE(YEAR('Compound Interest Calculator'!$F$12),MONTH('Compound Interest Calculator'!$F$12)+B138*(12/p)+1,0),DATE(YEAR('Compound Interest Calculator'!$F$12),MONTH('Compound Interest Calculator'!$F$12)+B138*(12/p),DAY('Compound Interest Calculator'!$F$12)))))))</f>
        <v/>
      </c>
      <c r="D138" s="25" t="str">
        <f t="shared" si="4"/>
        <v/>
      </c>
      <c r="E138" s="22" t="str">
        <f>IF(B138="","",SUM(D$4:D138)+PV)</f>
        <v/>
      </c>
      <c r="F138" s="22" t="str">
        <f>IF(B138="","",IF('Compound Interest Calculator'!$F$14="Daily",H137*( (1+rate)^(C138-C137)-1 ),H137*rate))</f>
        <v/>
      </c>
      <c r="G138" s="22" t="str">
        <f>IF(D138="","",SUM(F$4:F138))</f>
        <v/>
      </c>
      <c r="H138" s="23" t="str">
        <f t="shared" si="5"/>
        <v/>
      </c>
    </row>
    <row r="139" spans="2:8" x14ac:dyDescent="0.15">
      <c r="B139" s="21" t="str">
        <f>IF(H138="","",IF(B138&gt;='Compound Interest Calculator'!$F$10*p,"",B138+1))</f>
        <v/>
      </c>
      <c r="C139" s="27" t="str">
        <f>IF(B139="","",IF(p=52,C138+7,IF(p=26,C138+14,IF(p=24,IF(MOD(B139,2)=0,EDATE('Compound Interest Calculator'!$F$12,B139/2),C138+14),IF(DAY(DATE(YEAR('Compound Interest Calculator'!$F$12),MONTH('Compound Interest Calculator'!$F$12)+(B139-1)*(12/p),DAY('Compound Interest Calculator'!$F$12)))&lt;&gt;DAY('Compound Interest Calculator'!$F$12),DATE(YEAR('Compound Interest Calculator'!$F$12),MONTH('Compound Interest Calculator'!$F$12)+B139*(12/p)+1,0),DATE(YEAR('Compound Interest Calculator'!$F$12),MONTH('Compound Interest Calculator'!$F$12)+B139*(12/p),DAY('Compound Interest Calculator'!$F$12)))))))</f>
        <v/>
      </c>
      <c r="D139" s="25" t="str">
        <f t="shared" si="4"/>
        <v/>
      </c>
      <c r="E139" s="22" t="str">
        <f>IF(B139="","",SUM(D$4:D139)+PV)</f>
        <v/>
      </c>
      <c r="F139" s="22" t="str">
        <f>IF(B139="","",IF('Compound Interest Calculator'!$F$14="Daily",H138*( (1+rate)^(C139-C138)-1 ),H138*rate))</f>
        <v/>
      </c>
      <c r="G139" s="22" t="str">
        <f>IF(D139="","",SUM(F$4:F139))</f>
        <v/>
      </c>
      <c r="H139" s="23" t="str">
        <f t="shared" si="5"/>
        <v/>
      </c>
    </row>
    <row r="140" spans="2:8" x14ac:dyDescent="0.15">
      <c r="B140" s="21" t="str">
        <f>IF(H139="","",IF(B139&gt;='Compound Interest Calculator'!$F$10*p,"",B139+1))</f>
        <v/>
      </c>
      <c r="C140" s="27" t="str">
        <f>IF(B140="","",IF(p=52,C139+7,IF(p=26,C139+14,IF(p=24,IF(MOD(B140,2)=0,EDATE('Compound Interest Calculator'!$F$12,B140/2),C139+14),IF(DAY(DATE(YEAR('Compound Interest Calculator'!$F$12),MONTH('Compound Interest Calculator'!$F$12)+(B140-1)*(12/p),DAY('Compound Interest Calculator'!$F$12)))&lt;&gt;DAY('Compound Interest Calculator'!$F$12),DATE(YEAR('Compound Interest Calculator'!$F$12),MONTH('Compound Interest Calculator'!$F$12)+B140*(12/p)+1,0),DATE(YEAR('Compound Interest Calculator'!$F$12),MONTH('Compound Interest Calculator'!$F$12)+B140*(12/p),DAY('Compound Interest Calculator'!$F$12)))))))</f>
        <v/>
      </c>
      <c r="D140" s="25" t="str">
        <f t="shared" si="4"/>
        <v/>
      </c>
      <c r="E140" s="22" t="str">
        <f>IF(B140="","",SUM(D$4:D140)+PV)</f>
        <v/>
      </c>
      <c r="F140" s="22" t="str">
        <f>IF(B140="","",IF('Compound Interest Calculator'!$F$14="Daily",H139*( (1+rate)^(C140-C139)-1 ),H139*rate))</f>
        <v/>
      </c>
      <c r="G140" s="22" t="str">
        <f>IF(D140="","",SUM(F$4:F140))</f>
        <v/>
      </c>
      <c r="H140" s="23" t="str">
        <f t="shared" si="5"/>
        <v/>
      </c>
    </row>
    <row r="141" spans="2:8" x14ac:dyDescent="0.15">
      <c r="B141" s="21" t="str">
        <f>IF(H140="","",IF(B140&gt;='Compound Interest Calculator'!$F$10*p,"",B140+1))</f>
        <v/>
      </c>
      <c r="C141" s="27" t="str">
        <f>IF(B141="","",IF(p=52,C140+7,IF(p=26,C140+14,IF(p=24,IF(MOD(B141,2)=0,EDATE('Compound Interest Calculator'!$F$12,B141/2),C140+14),IF(DAY(DATE(YEAR('Compound Interest Calculator'!$F$12),MONTH('Compound Interest Calculator'!$F$12)+(B141-1)*(12/p),DAY('Compound Interest Calculator'!$F$12)))&lt;&gt;DAY('Compound Interest Calculator'!$F$12),DATE(YEAR('Compound Interest Calculator'!$F$12),MONTH('Compound Interest Calculator'!$F$12)+B141*(12/p)+1,0),DATE(YEAR('Compound Interest Calculator'!$F$12),MONTH('Compound Interest Calculator'!$F$12)+B141*(12/p),DAY('Compound Interest Calculator'!$F$12)))))))</f>
        <v/>
      </c>
      <c r="D141" s="25" t="str">
        <f t="shared" si="4"/>
        <v/>
      </c>
      <c r="E141" s="22" t="str">
        <f>IF(B141="","",SUM(D$4:D141)+PV)</f>
        <v/>
      </c>
      <c r="F141" s="22" t="str">
        <f>IF(B141="","",IF('Compound Interest Calculator'!$F$14="Daily",H140*( (1+rate)^(C141-C140)-1 ),H140*rate))</f>
        <v/>
      </c>
      <c r="G141" s="22" t="str">
        <f>IF(D141="","",SUM(F$4:F141))</f>
        <v/>
      </c>
      <c r="H141" s="23" t="str">
        <f t="shared" si="5"/>
        <v/>
      </c>
    </row>
    <row r="142" spans="2:8" x14ac:dyDescent="0.15">
      <c r="B142" s="21" t="str">
        <f>IF(H141="","",IF(B141&gt;='Compound Interest Calculator'!$F$10*p,"",B141+1))</f>
        <v/>
      </c>
      <c r="C142" s="27" t="str">
        <f>IF(B142="","",IF(p=52,C141+7,IF(p=26,C141+14,IF(p=24,IF(MOD(B142,2)=0,EDATE('Compound Interest Calculator'!$F$12,B142/2),C141+14),IF(DAY(DATE(YEAR('Compound Interest Calculator'!$F$12),MONTH('Compound Interest Calculator'!$F$12)+(B142-1)*(12/p),DAY('Compound Interest Calculator'!$F$12)))&lt;&gt;DAY('Compound Interest Calculator'!$F$12),DATE(YEAR('Compound Interest Calculator'!$F$12),MONTH('Compound Interest Calculator'!$F$12)+B142*(12/p)+1,0),DATE(YEAR('Compound Interest Calculator'!$F$12),MONTH('Compound Interest Calculator'!$F$12)+B142*(12/p),DAY('Compound Interest Calculator'!$F$12)))))))</f>
        <v/>
      </c>
      <c r="D142" s="25" t="str">
        <f t="shared" si="4"/>
        <v/>
      </c>
      <c r="E142" s="22" t="str">
        <f>IF(B142="","",SUM(D$4:D142)+PV)</f>
        <v/>
      </c>
      <c r="F142" s="22" t="str">
        <f>IF(B142="","",IF('Compound Interest Calculator'!$F$14="Daily",H141*( (1+rate)^(C142-C141)-1 ),H141*rate))</f>
        <v/>
      </c>
      <c r="G142" s="22" t="str">
        <f>IF(D142="","",SUM(F$4:F142))</f>
        <v/>
      </c>
      <c r="H142" s="23" t="str">
        <f t="shared" si="5"/>
        <v/>
      </c>
    </row>
    <row r="143" spans="2:8" x14ac:dyDescent="0.15">
      <c r="B143" s="21" t="str">
        <f>IF(H142="","",IF(B142&gt;='Compound Interest Calculator'!$F$10*p,"",B142+1))</f>
        <v/>
      </c>
      <c r="C143" s="27" t="str">
        <f>IF(B143="","",IF(p=52,C142+7,IF(p=26,C142+14,IF(p=24,IF(MOD(B143,2)=0,EDATE('Compound Interest Calculator'!$F$12,B143/2),C142+14),IF(DAY(DATE(YEAR('Compound Interest Calculator'!$F$12),MONTH('Compound Interest Calculator'!$F$12)+(B143-1)*(12/p),DAY('Compound Interest Calculator'!$F$12)))&lt;&gt;DAY('Compound Interest Calculator'!$F$12),DATE(YEAR('Compound Interest Calculator'!$F$12),MONTH('Compound Interest Calculator'!$F$12)+B143*(12/p)+1,0),DATE(YEAR('Compound Interest Calculator'!$F$12),MONTH('Compound Interest Calculator'!$F$12)+B143*(12/p),DAY('Compound Interest Calculator'!$F$12)))))))</f>
        <v/>
      </c>
      <c r="D143" s="25" t="str">
        <f t="shared" si="4"/>
        <v/>
      </c>
      <c r="E143" s="22" t="str">
        <f>IF(B143="","",SUM(D$4:D143)+PV)</f>
        <v/>
      </c>
      <c r="F143" s="22" t="str">
        <f>IF(B143="","",IF('Compound Interest Calculator'!$F$14="Daily",H142*( (1+rate)^(C143-C142)-1 ),H142*rate))</f>
        <v/>
      </c>
      <c r="G143" s="22" t="str">
        <f>IF(D143="","",SUM(F$4:F143))</f>
        <v/>
      </c>
      <c r="H143" s="23" t="str">
        <f t="shared" si="5"/>
        <v/>
      </c>
    </row>
    <row r="144" spans="2:8" x14ac:dyDescent="0.15">
      <c r="B144" s="21" t="str">
        <f>IF(H143="","",IF(B143&gt;='Compound Interest Calculator'!$F$10*p,"",B143+1))</f>
        <v/>
      </c>
      <c r="C144" s="27" t="str">
        <f>IF(B144="","",IF(p=52,C143+7,IF(p=26,C143+14,IF(p=24,IF(MOD(B144,2)=0,EDATE('Compound Interest Calculator'!$F$12,B144/2),C143+14),IF(DAY(DATE(YEAR('Compound Interest Calculator'!$F$12),MONTH('Compound Interest Calculator'!$F$12)+(B144-1)*(12/p),DAY('Compound Interest Calculator'!$F$12)))&lt;&gt;DAY('Compound Interest Calculator'!$F$12),DATE(YEAR('Compound Interest Calculator'!$F$12),MONTH('Compound Interest Calculator'!$F$12)+B144*(12/p)+1,0),DATE(YEAR('Compound Interest Calculator'!$F$12),MONTH('Compound Interest Calculator'!$F$12)+B144*(12/p),DAY('Compound Interest Calculator'!$F$12)))))))</f>
        <v/>
      </c>
      <c r="D144" s="25" t="str">
        <f t="shared" si="4"/>
        <v/>
      </c>
      <c r="E144" s="22" t="str">
        <f>IF(B144="","",SUM(D$4:D144)+PV)</f>
        <v/>
      </c>
      <c r="F144" s="22" t="str">
        <f>IF(B144="","",IF('Compound Interest Calculator'!$F$14="Daily",H143*( (1+rate)^(C144-C143)-1 ),H143*rate))</f>
        <v/>
      </c>
      <c r="G144" s="22" t="str">
        <f>IF(D144="","",SUM(F$4:F144))</f>
        <v/>
      </c>
      <c r="H144" s="23" t="str">
        <f t="shared" si="5"/>
        <v/>
      </c>
    </row>
    <row r="145" spans="2:8" x14ac:dyDescent="0.15">
      <c r="B145" s="21" t="str">
        <f>IF(H144="","",IF(B144&gt;='Compound Interest Calculator'!$F$10*p,"",B144+1))</f>
        <v/>
      </c>
      <c r="C145" s="27" t="str">
        <f>IF(B145="","",IF(p=52,C144+7,IF(p=26,C144+14,IF(p=24,IF(MOD(B145,2)=0,EDATE('Compound Interest Calculator'!$F$12,B145/2),C144+14),IF(DAY(DATE(YEAR('Compound Interest Calculator'!$F$12),MONTH('Compound Interest Calculator'!$F$12)+(B145-1)*(12/p),DAY('Compound Interest Calculator'!$F$12)))&lt;&gt;DAY('Compound Interest Calculator'!$F$12),DATE(YEAR('Compound Interest Calculator'!$F$12),MONTH('Compound Interest Calculator'!$F$12)+B145*(12/p)+1,0),DATE(YEAR('Compound Interest Calculator'!$F$12),MONTH('Compound Interest Calculator'!$F$12)+B145*(12/p),DAY('Compound Interest Calculator'!$F$12)))))))</f>
        <v/>
      </c>
      <c r="D145" s="25" t="str">
        <f t="shared" si="4"/>
        <v/>
      </c>
      <c r="E145" s="22" t="str">
        <f>IF(B145="","",SUM(D$4:D145)+PV)</f>
        <v/>
      </c>
      <c r="F145" s="22" t="str">
        <f>IF(B145="","",IF('Compound Interest Calculator'!$F$14="Daily",H144*( (1+rate)^(C145-C144)-1 ),H144*rate))</f>
        <v/>
      </c>
      <c r="G145" s="22" t="str">
        <f>IF(D145="","",SUM(F$4:F145))</f>
        <v/>
      </c>
      <c r="H145" s="23" t="str">
        <f t="shared" si="5"/>
        <v/>
      </c>
    </row>
    <row r="146" spans="2:8" x14ac:dyDescent="0.15">
      <c r="B146" s="21" t="str">
        <f>IF(H145="","",IF(B145&gt;='Compound Interest Calculator'!$F$10*p,"",B145+1))</f>
        <v/>
      </c>
      <c r="C146" s="27" t="str">
        <f>IF(B146="","",IF(p=52,C145+7,IF(p=26,C145+14,IF(p=24,IF(MOD(B146,2)=0,EDATE('Compound Interest Calculator'!$F$12,B146/2),C145+14),IF(DAY(DATE(YEAR('Compound Interest Calculator'!$F$12),MONTH('Compound Interest Calculator'!$F$12)+(B146-1)*(12/p),DAY('Compound Interest Calculator'!$F$12)))&lt;&gt;DAY('Compound Interest Calculator'!$F$12),DATE(YEAR('Compound Interest Calculator'!$F$12),MONTH('Compound Interest Calculator'!$F$12)+B146*(12/p)+1,0),DATE(YEAR('Compound Interest Calculator'!$F$12),MONTH('Compound Interest Calculator'!$F$12)+B146*(12/p),DAY('Compound Interest Calculator'!$F$12)))))))</f>
        <v/>
      </c>
      <c r="D146" s="25" t="str">
        <f t="shared" si="4"/>
        <v/>
      </c>
      <c r="E146" s="22" t="str">
        <f>IF(B146="","",SUM(D$4:D146)+PV)</f>
        <v/>
      </c>
      <c r="F146" s="22" t="str">
        <f>IF(B146="","",IF('Compound Interest Calculator'!$F$14="Daily",H145*( (1+rate)^(C146-C145)-1 ),H145*rate))</f>
        <v/>
      </c>
      <c r="G146" s="22" t="str">
        <f>IF(D146="","",SUM(F$4:F146))</f>
        <v/>
      </c>
      <c r="H146" s="23" t="str">
        <f t="shared" si="5"/>
        <v/>
      </c>
    </row>
    <row r="147" spans="2:8" x14ac:dyDescent="0.15">
      <c r="B147" s="21" t="str">
        <f>IF(H146="","",IF(B146&gt;='Compound Interest Calculator'!$F$10*p,"",B146+1))</f>
        <v/>
      </c>
      <c r="C147" s="27" t="str">
        <f>IF(B147="","",IF(p=52,C146+7,IF(p=26,C146+14,IF(p=24,IF(MOD(B147,2)=0,EDATE('Compound Interest Calculator'!$F$12,B147/2),C146+14),IF(DAY(DATE(YEAR('Compound Interest Calculator'!$F$12),MONTH('Compound Interest Calculator'!$F$12)+(B147-1)*(12/p),DAY('Compound Interest Calculator'!$F$12)))&lt;&gt;DAY('Compound Interest Calculator'!$F$12),DATE(YEAR('Compound Interest Calculator'!$F$12),MONTH('Compound Interest Calculator'!$F$12)+B147*(12/p)+1,0),DATE(YEAR('Compound Interest Calculator'!$F$12),MONTH('Compound Interest Calculator'!$F$12)+B147*(12/p),DAY('Compound Interest Calculator'!$F$12)))))))</f>
        <v/>
      </c>
      <c r="D147" s="25" t="str">
        <f t="shared" si="4"/>
        <v/>
      </c>
      <c r="E147" s="22" t="str">
        <f>IF(B147="","",SUM(D$4:D147)+PV)</f>
        <v/>
      </c>
      <c r="F147" s="22" t="str">
        <f>IF(B147="","",IF('Compound Interest Calculator'!$F$14="Daily",H146*( (1+rate)^(C147-C146)-1 ),H146*rate))</f>
        <v/>
      </c>
      <c r="G147" s="22" t="str">
        <f>IF(D147="","",SUM(F$4:F147))</f>
        <v/>
      </c>
      <c r="H147" s="23" t="str">
        <f t="shared" si="5"/>
        <v/>
      </c>
    </row>
    <row r="148" spans="2:8" x14ac:dyDescent="0.15">
      <c r="B148" s="21" t="str">
        <f>IF(H147="","",IF(B147&gt;='Compound Interest Calculator'!$F$10*p,"",B147+1))</f>
        <v/>
      </c>
      <c r="C148" s="27" t="str">
        <f>IF(B148="","",IF(p=52,C147+7,IF(p=26,C147+14,IF(p=24,IF(MOD(B148,2)=0,EDATE('Compound Interest Calculator'!$F$12,B148/2),C147+14),IF(DAY(DATE(YEAR('Compound Interest Calculator'!$F$12),MONTH('Compound Interest Calculator'!$F$12)+(B148-1)*(12/p),DAY('Compound Interest Calculator'!$F$12)))&lt;&gt;DAY('Compound Interest Calculator'!$F$12),DATE(YEAR('Compound Interest Calculator'!$F$12),MONTH('Compound Interest Calculator'!$F$12)+B148*(12/p)+1,0),DATE(YEAR('Compound Interest Calculator'!$F$12),MONTH('Compound Interest Calculator'!$F$12)+B148*(12/p),DAY('Compound Interest Calculator'!$F$12)))))))</f>
        <v/>
      </c>
      <c r="D148" s="25" t="str">
        <f t="shared" si="4"/>
        <v/>
      </c>
      <c r="E148" s="22" t="str">
        <f>IF(B148="","",SUM(D$4:D148)+PV)</f>
        <v/>
      </c>
      <c r="F148" s="22" t="str">
        <f>IF(B148="","",IF('Compound Interest Calculator'!$F$14="Daily",H147*( (1+rate)^(C148-C147)-1 ),H147*rate))</f>
        <v/>
      </c>
      <c r="G148" s="22" t="str">
        <f>IF(D148="","",SUM(F$4:F148))</f>
        <v/>
      </c>
      <c r="H148" s="23" t="str">
        <f t="shared" si="5"/>
        <v/>
      </c>
    </row>
    <row r="149" spans="2:8" x14ac:dyDescent="0.15">
      <c r="B149" s="21" t="str">
        <f>IF(H148="","",IF(B148&gt;='Compound Interest Calculator'!$F$10*p,"",B148+1))</f>
        <v/>
      </c>
      <c r="C149" s="27" t="str">
        <f>IF(B149="","",IF(p=52,C148+7,IF(p=26,C148+14,IF(p=24,IF(MOD(B149,2)=0,EDATE('Compound Interest Calculator'!$F$12,B149/2),C148+14),IF(DAY(DATE(YEAR('Compound Interest Calculator'!$F$12),MONTH('Compound Interest Calculator'!$F$12)+(B149-1)*(12/p),DAY('Compound Interest Calculator'!$F$12)))&lt;&gt;DAY('Compound Interest Calculator'!$F$12),DATE(YEAR('Compound Interest Calculator'!$F$12),MONTH('Compound Interest Calculator'!$F$12)+B149*(12/p)+1,0),DATE(YEAR('Compound Interest Calculator'!$F$12),MONTH('Compound Interest Calculator'!$F$12)+B149*(12/p),DAY('Compound Interest Calculator'!$F$12)))))))</f>
        <v/>
      </c>
      <c r="D149" s="25" t="str">
        <f t="shared" si="4"/>
        <v/>
      </c>
      <c r="E149" s="22" t="str">
        <f>IF(B149="","",SUM(D$4:D149)+PV)</f>
        <v/>
      </c>
      <c r="F149" s="22" t="str">
        <f>IF(B149="","",IF('Compound Interest Calculator'!$F$14="Daily",H148*( (1+rate)^(C149-C148)-1 ),H148*rate))</f>
        <v/>
      </c>
      <c r="G149" s="22" t="str">
        <f>IF(D149="","",SUM(F$4:F149))</f>
        <v/>
      </c>
      <c r="H149" s="23" t="str">
        <f t="shared" si="5"/>
        <v/>
      </c>
    </row>
    <row r="150" spans="2:8" x14ac:dyDescent="0.15">
      <c r="B150" s="21" t="str">
        <f>IF(H149="","",IF(B149&gt;='Compound Interest Calculator'!$F$10*p,"",B149+1))</f>
        <v/>
      </c>
      <c r="C150" s="27" t="str">
        <f>IF(B150="","",IF(p=52,C149+7,IF(p=26,C149+14,IF(p=24,IF(MOD(B150,2)=0,EDATE('Compound Interest Calculator'!$F$12,B150/2),C149+14),IF(DAY(DATE(YEAR('Compound Interest Calculator'!$F$12),MONTH('Compound Interest Calculator'!$F$12)+(B150-1)*(12/p),DAY('Compound Interest Calculator'!$F$12)))&lt;&gt;DAY('Compound Interest Calculator'!$F$12),DATE(YEAR('Compound Interest Calculator'!$F$12),MONTH('Compound Interest Calculator'!$F$12)+B150*(12/p)+1,0),DATE(YEAR('Compound Interest Calculator'!$F$12),MONTH('Compound Interest Calculator'!$F$12)+B150*(12/p),DAY('Compound Interest Calculator'!$F$12)))))))</f>
        <v/>
      </c>
      <c r="D150" s="25" t="str">
        <f t="shared" si="4"/>
        <v/>
      </c>
      <c r="E150" s="22" t="str">
        <f>IF(B150="","",SUM(D$4:D150)+PV)</f>
        <v/>
      </c>
      <c r="F150" s="22" t="str">
        <f>IF(B150="","",IF('Compound Interest Calculator'!$F$14="Daily",H149*( (1+rate)^(C150-C149)-1 ),H149*rate))</f>
        <v/>
      </c>
      <c r="G150" s="22" t="str">
        <f>IF(D150="","",SUM(F$4:F150))</f>
        <v/>
      </c>
      <c r="H150" s="23" t="str">
        <f t="shared" si="5"/>
        <v/>
      </c>
    </row>
    <row r="151" spans="2:8" x14ac:dyDescent="0.15">
      <c r="B151" s="21" t="str">
        <f>IF(H150="","",IF(B150&gt;='Compound Interest Calculator'!$F$10*p,"",B150+1))</f>
        <v/>
      </c>
      <c r="C151" s="27" t="str">
        <f>IF(B151="","",IF(p=52,C150+7,IF(p=26,C150+14,IF(p=24,IF(MOD(B151,2)=0,EDATE('Compound Interest Calculator'!$F$12,B151/2),C150+14),IF(DAY(DATE(YEAR('Compound Interest Calculator'!$F$12),MONTH('Compound Interest Calculator'!$F$12)+(B151-1)*(12/p),DAY('Compound Interest Calculator'!$F$12)))&lt;&gt;DAY('Compound Interest Calculator'!$F$12),DATE(YEAR('Compound Interest Calculator'!$F$12),MONTH('Compound Interest Calculator'!$F$12)+B151*(12/p)+1,0),DATE(YEAR('Compound Interest Calculator'!$F$12),MONTH('Compound Interest Calculator'!$F$12)+B151*(12/p),DAY('Compound Interest Calculator'!$F$12)))))))</f>
        <v/>
      </c>
      <c r="D151" s="25" t="str">
        <f t="shared" si="4"/>
        <v/>
      </c>
      <c r="E151" s="22" t="str">
        <f>IF(B151="","",SUM(D$4:D151)+PV)</f>
        <v/>
      </c>
      <c r="F151" s="22" t="str">
        <f>IF(B151="","",IF('Compound Interest Calculator'!$F$14="Daily",H150*( (1+rate)^(C151-C150)-1 ),H150*rate))</f>
        <v/>
      </c>
      <c r="G151" s="22" t="str">
        <f>IF(D151="","",SUM(F$4:F151))</f>
        <v/>
      </c>
      <c r="H151" s="23" t="str">
        <f t="shared" si="5"/>
        <v/>
      </c>
    </row>
    <row r="152" spans="2:8" x14ac:dyDescent="0.15">
      <c r="B152" s="21" t="str">
        <f>IF(H151="","",IF(B151&gt;='Compound Interest Calculator'!$F$10*p,"",B151+1))</f>
        <v/>
      </c>
      <c r="C152" s="27" t="str">
        <f>IF(B152="","",IF(p=52,C151+7,IF(p=26,C151+14,IF(p=24,IF(MOD(B152,2)=0,EDATE('Compound Interest Calculator'!$F$12,B152/2),C151+14),IF(DAY(DATE(YEAR('Compound Interest Calculator'!$F$12),MONTH('Compound Interest Calculator'!$F$12)+(B152-1)*(12/p),DAY('Compound Interest Calculator'!$F$12)))&lt;&gt;DAY('Compound Interest Calculator'!$F$12),DATE(YEAR('Compound Interest Calculator'!$F$12),MONTH('Compound Interest Calculator'!$F$12)+B152*(12/p)+1,0),DATE(YEAR('Compound Interest Calculator'!$F$12),MONTH('Compound Interest Calculator'!$F$12)+B152*(12/p),DAY('Compound Interest Calculator'!$F$12)))))))</f>
        <v/>
      </c>
      <c r="D152" s="25" t="str">
        <f t="shared" si="4"/>
        <v/>
      </c>
      <c r="E152" s="22" t="str">
        <f>IF(B152="","",SUM(D$4:D152)+PV)</f>
        <v/>
      </c>
      <c r="F152" s="22" t="str">
        <f>IF(B152="","",IF('Compound Interest Calculator'!$F$14="Daily",H151*( (1+rate)^(C152-C151)-1 ),H151*rate))</f>
        <v/>
      </c>
      <c r="G152" s="22" t="str">
        <f>IF(D152="","",SUM(F$4:F152))</f>
        <v/>
      </c>
      <c r="H152" s="23" t="str">
        <f t="shared" si="5"/>
        <v/>
      </c>
    </row>
    <row r="153" spans="2:8" x14ac:dyDescent="0.15">
      <c r="B153" s="21" t="str">
        <f>IF(H152="","",IF(B152&gt;='Compound Interest Calculator'!$F$10*p,"",B152+1))</f>
        <v/>
      </c>
      <c r="C153" s="27" t="str">
        <f>IF(B153="","",IF(p=52,C152+7,IF(p=26,C152+14,IF(p=24,IF(MOD(B153,2)=0,EDATE('Compound Interest Calculator'!$F$12,B153/2),C152+14),IF(DAY(DATE(YEAR('Compound Interest Calculator'!$F$12),MONTH('Compound Interest Calculator'!$F$12)+(B153-1)*(12/p),DAY('Compound Interest Calculator'!$F$12)))&lt;&gt;DAY('Compound Interest Calculator'!$F$12),DATE(YEAR('Compound Interest Calculator'!$F$12),MONTH('Compound Interest Calculator'!$F$12)+B153*(12/p)+1,0),DATE(YEAR('Compound Interest Calculator'!$F$12),MONTH('Compound Interest Calculator'!$F$12)+B153*(12/p),DAY('Compound Interest Calculator'!$F$12)))))))</f>
        <v/>
      </c>
      <c r="D153" s="25" t="str">
        <f t="shared" si="4"/>
        <v/>
      </c>
      <c r="E153" s="22" t="str">
        <f>IF(B153="","",SUM(D$4:D153)+PV)</f>
        <v/>
      </c>
      <c r="F153" s="22" t="str">
        <f>IF(B153="","",IF('Compound Interest Calculator'!$F$14="Daily",H152*( (1+rate)^(C153-C152)-1 ),H152*rate))</f>
        <v/>
      </c>
      <c r="G153" s="22" t="str">
        <f>IF(D153="","",SUM(F$4:F153))</f>
        <v/>
      </c>
      <c r="H153" s="23" t="str">
        <f t="shared" si="5"/>
        <v/>
      </c>
    </row>
    <row r="154" spans="2:8" x14ac:dyDescent="0.15">
      <c r="B154" s="21" t="str">
        <f>IF(H153="","",IF(B153&gt;='Compound Interest Calculator'!$F$10*p,"",B153+1))</f>
        <v/>
      </c>
      <c r="C154" s="27" t="str">
        <f>IF(B154="","",IF(p=52,C153+7,IF(p=26,C153+14,IF(p=24,IF(MOD(B154,2)=0,EDATE('Compound Interest Calculator'!$F$12,B154/2),C153+14),IF(DAY(DATE(YEAR('Compound Interest Calculator'!$F$12),MONTH('Compound Interest Calculator'!$F$12)+(B154-1)*(12/p),DAY('Compound Interest Calculator'!$F$12)))&lt;&gt;DAY('Compound Interest Calculator'!$F$12),DATE(YEAR('Compound Interest Calculator'!$F$12),MONTH('Compound Interest Calculator'!$F$12)+B154*(12/p)+1,0),DATE(YEAR('Compound Interest Calculator'!$F$12),MONTH('Compound Interest Calculator'!$F$12)+B154*(12/p),DAY('Compound Interest Calculator'!$F$12)))))))</f>
        <v/>
      </c>
      <c r="D154" s="25" t="str">
        <f t="shared" si="4"/>
        <v/>
      </c>
      <c r="E154" s="22" t="str">
        <f>IF(B154="","",SUM(D$4:D154)+PV)</f>
        <v/>
      </c>
      <c r="F154" s="22" t="str">
        <f>IF(B154="","",IF('Compound Interest Calculator'!$F$14="Daily",H153*( (1+rate)^(C154-C153)-1 ),H153*rate))</f>
        <v/>
      </c>
      <c r="G154" s="22" t="str">
        <f>IF(D154="","",SUM(F$4:F154))</f>
        <v/>
      </c>
      <c r="H154" s="23" t="str">
        <f t="shared" si="5"/>
        <v/>
      </c>
    </row>
    <row r="155" spans="2:8" x14ac:dyDescent="0.15">
      <c r="B155" s="21" t="str">
        <f>IF(H154="","",IF(B154&gt;='Compound Interest Calculator'!$F$10*p,"",B154+1))</f>
        <v/>
      </c>
      <c r="C155" s="27" t="str">
        <f>IF(B155="","",IF(p=52,C154+7,IF(p=26,C154+14,IF(p=24,IF(MOD(B155,2)=0,EDATE('Compound Interest Calculator'!$F$12,B155/2),C154+14),IF(DAY(DATE(YEAR('Compound Interest Calculator'!$F$12),MONTH('Compound Interest Calculator'!$F$12)+(B155-1)*(12/p),DAY('Compound Interest Calculator'!$F$12)))&lt;&gt;DAY('Compound Interest Calculator'!$F$12),DATE(YEAR('Compound Interest Calculator'!$F$12),MONTH('Compound Interest Calculator'!$F$12)+B155*(12/p)+1,0),DATE(YEAR('Compound Interest Calculator'!$F$12),MONTH('Compound Interest Calculator'!$F$12)+B155*(12/p),DAY('Compound Interest Calculator'!$F$12)))))))</f>
        <v/>
      </c>
      <c r="D155" s="25" t="str">
        <f t="shared" si="4"/>
        <v/>
      </c>
      <c r="E155" s="22" t="str">
        <f>IF(B155="","",SUM(D$4:D155)+PV)</f>
        <v/>
      </c>
      <c r="F155" s="22" t="str">
        <f>IF(B155="","",IF('Compound Interest Calculator'!$F$14="Daily",H154*( (1+rate)^(C155-C154)-1 ),H154*rate))</f>
        <v/>
      </c>
      <c r="G155" s="22" t="str">
        <f>IF(D155="","",SUM(F$4:F155))</f>
        <v/>
      </c>
      <c r="H155" s="23" t="str">
        <f t="shared" si="5"/>
        <v/>
      </c>
    </row>
    <row r="156" spans="2:8" x14ac:dyDescent="0.15">
      <c r="B156" s="21" t="str">
        <f>IF(H155="","",IF(B155&gt;='Compound Interest Calculator'!$F$10*p,"",B155+1))</f>
        <v/>
      </c>
      <c r="C156" s="27" t="str">
        <f>IF(B156="","",IF(p=52,C155+7,IF(p=26,C155+14,IF(p=24,IF(MOD(B156,2)=0,EDATE('Compound Interest Calculator'!$F$12,B156/2),C155+14),IF(DAY(DATE(YEAR('Compound Interest Calculator'!$F$12),MONTH('Compound Interest Calculator'!$F$12)+(B156-1)*(12/p),DAY('Compound Interest Calculator'!$F$12)))&lt;&gt;DAY('Compound Interest Calculator'!$F$12),DATE(YEAR('Compound Interest Calculator'!$F$12),MONTH('Compound Interest Calculator'!$F$12)+B156*(12/p)+1,0),DATE(YEAR('Compound Interest Calculator'!$F$12),MONTH('Compound Interest Calculator'!$F$12)+B156*(12/p),DAY('Compound Interest Calculator'!$F$12)))))))</f>
        <v/>
      </c>
      <c r="D156" s="25" t="str">
        <f t="shared" si="4"/>
        <v/>
      </c>
      <c r="E156" s="22" t="str">
        <f>IF(B156="","",SUM(D$4:D156)+PV)</f>
        <v/>
      </c>
      <c r="F156" s="22" t="str">
        <f>IF(B156="","",IF('Compound Interest Calculator'!$F$14="Daily",H155*( (1+rate)^(C156-C155)-1 ),H155*rate))</f>
        <v/>
      </c>
      <c r="G156" s="22" t="str">
        <f>IF(D156="","",SUM(F$4:F156))</f>
        <v/>
      </c>
      <c r="H156" s="23" t="str">
        <f t="shared" si="5"/>
        <v/>
      </c>
    </row>
    <row r="157" spans="2:8" x14ac:dyDescent="0.15">
      <c r="B157" s="21" t="str">
        <f>IF(H156="","",IF(B156&gt;='Compound Interest Calculator'!$F$10*p,"",B156+1))</f>
        <v/>
      </c>
      <c r="C157" s="27" t="str">
        <f>IF(B157="","",IF(p=52,C156+7,IF(p=26,C156+14,IF(p=24,IF(MOD(B157,2)=0,EDATE('Compound Interest Calculator'!$F$12,B157/2),C156+14),IF(DAY(DATE(YEAR('Compound Interest Calculator'!$F$12),MONTH('Compound Interest Calculator'!$F$12)+(B157-1)*(12/p),DAY('Compound Interest Calculator'!$F$12)))&lt;&gt;DAY('Compound Interest Calculator'!$F$12),DATE(YEAR('Compound Interest Calculator'!$F$12),MONTH('Compound Interest Calculator'!$F$12)+B157*(12/p)+1,0),DATE(YEAR('Compound Interest Calculator'!$F$12),MONTH('Compound Interest Calculator'!$F$12)+B157*(12/p),DAY('Compound Interest Calculator'!$F$12)))))))</f>
        <v/>
      </c>
      <c r="D157" s="25" t="str">
        <f t="shared" si="4"/>
        <v/>
      </c>
      <c r="E157" s="22" t="str">
        <f>IF(B157="","",SUM(D$4:D157)+PV)</f>
        <v/>
      </c>
      <c r="F157" s="22" t="str">
        <f>IF(B157="","",IF('Compound Interest Calculator'!$F$14="Daily",H156*( (1+rate)^(C157-C156)-1 ),H156*rate))</f>
        <v/>
      </c>
      <c r="G157" s="22" t="str">
        <f>IF(D157="","",SUM(F$4:F157))</f>
        <v/>
      </c>
      <c r="H157" s="23" t="str">
        <f t="shared" si="5"/>
        <v/>
      </c>
    </row>
    <row r="158" spans="2:8" x14ac:dyDescent="0.15">
      <c r="B158" s="21" t="str">
        <f>IF(H157="","",IF(B157&gt;='Compound Interest Calculator'!$F$10*p,"",B157+1))</f>
        <v/>
      </c>
      <c r="C158" s="27" t="str">
        <f>IF(B158="","",IF(p=52,C157+7,IF(p=26,C157+14,IF(p=24,IF(MOD(B158,2)=0,EDATE('Compound Interest Calculator'!$F$12,B158/2),C157+14),IF(DAY(DATE(YEAR('Compound Interest Calculator'!$F$12),MONTH('Compound Interest Calculator'!$F$12)+(B158-1)*(12/p),DAY('Compound Interest Calculator'!$F$12)))&lt;&gt;DAY('Compound Interest Calculator'!$F$12),DATE(YEAR('Compound Interest Calculator'!$F$12),MONTH('Compound Interest Calculator'!$F$12)+B158*(12/p)+1,0),DATE(YEAR('Compound Interest Calculator'!$F$12),MONTH('Compound Interest Calculator'!$F$12)+B158*(12/p),DAY('Compound Interest Calculator'!$F$12)))))))</f>
        <v/>
      </c>
      <c r="D158" s="25" t="str">
        <f t="shared" si="4"/>
        <v/>
      </c>
      <c r="E158" s="22" t="str">
        <f>IF(B158="","",SUM(D$4:D158)+PV)</f>
        <v/>
      </c>
      <c r="F158" s="22" t="str">
        <f>IF(B158="","",IF('Compound Interest Calculator'!$F$14="Daily",H157*( (1+rate)^(C158-C157)-1 ),H157*rate))</f>
        <v/>
      </c>
      <c r="G158" s="22" t="str">
        <f>IF(D158="","",SUM(F$4:F158))</f>
        <v/>
      </c>
      <c r="H158" s="23" t="str">
        <f t="shared" si="5"/>
        <v/>
      </c>
    </row>
    <row r="159" spans="2:8" x14ac:dyDescent="0.15">
      <c r="B159" s="21" t="str">
        <f>IF(H158="","",IF(B158&gt;='Compound Interest Calculator'!$F$10*p,"",B158+1))</f>
        <v/>
      </c>
      <c r="C159" s="27" t="str">
        <f>IF(B159="","",IF(p=52,C158+7,IF(p=26,C158+14,IF(p=24,IF(MOD(B159,2)=0,EDATE('Compound Interest Calculator'!$F$12,B159/2),C158+14),IF(DAY(DATE(YEAR('Compound Interest Calculator'!$F$12),MONTH('Compound Interest Calculator'!$F$12)+(B159-1)*(12/p),DAY('Compound Interest Calculator'!$F$12)))&lt;&gt;DAY('Compound Interest Calculator'!$F$12),DATE(YEAR('Compound Interest Calculator'!$F$12),MONTH('Compound Interest Calculator'!$F$12)+B159*(12/p)+1,0),DATE(YEAR('Compound Interest Calculator'!$F$12),MONTH('Compound Interest Calculator'!$F$12)+B159*(12/p),DAY('Compound Interest Calculator'!$F$12)))))))</f>
        <v/>
      </c>
      <c r="D159" s="25" t="str">
        <f t="shared" si="4"/>
        <v/>
      </c>
      <c r="E159" s="22" t="str">
        <f>IF(B159="","",SUM(D$4:D159)+PV)</f>
        <v/>
      </c>
      <c r="F159" s="22" t="str">
        <f>IF(B159="","",IF('Compound Interest Calculator'!$F$14="Daily",H158*( (1+rate)^(C159-C158)-1 ),H158*rate))</f>
        <v/>
      </c>
      <c r="G159" s="22" t="str">
        <f>IF(D159="","",SUM(F$4:F159))</f>
        <v/>
      </c>
      <c r="H159" s="23" t="str">
        <f t="shared" si="5"/>
        <v/>
      </c>
    </row>
    <row r="160" spans="2:8" x14ac:dyDescent="0.15">
      <c r="B160" s="21" t="str">
        <f>IF(H159="","",IF(B159&gt;='Compound Interest Calculator'!$F$10*p,"",B159+1))</f>
        <v/>
      </c>
      <c r="C160" s="27" t="str">
        <f>IF(B160="","",IF(p=52,C159+7,IF(p=26,C159+14,IF(p=24,IF(MOD(B160,2)=0,EDATE('Compound Interest Calculator'!$F$12,B160/2),C159+14),IF(DAY(DATE(YEAR('Compound Interest Calculator'!$F$12),MONTH('Compound Interest Calculator'!$F$12)+(B160-1)*(12/p),DAY('Compound Interest Calculator'!$F$12)))&lt;&gt;DAY('Compound Interest Calculator'!$F$12),DATE(YEAR('Compound Interest Calculator'!$F$12),MONTH('Compound Interest Calculator'!$F$12)+B160*(12/p)+1,0),DATE(YEAR('Compound Interest Calculator'!$F$12),MONTH('Compound Interest Calculator'!$F$12)+B160*(12/p),DAY('Compound Interest Calculator'!$F$12)))))))</f>
        <v/>
      </c>
      <c r="D160" s="25" t="str">
        <f t="shared" si="4"/>
        <v/>
      </c>
      <c r="E160" s="22" t="str">
        <f>IF(B160="","",SUM(D$4:D160)+PV)</f>
        <v/>
      </c>
      <c r="F160" s="22" t="str">
        <f>IF(B160="","",IF('Compound Interest Calculator'!$F$14="Daily",H159*( (1+rate)^(C160-C159)-1 ),H159*rate))</f>
        <v/>
      </c>
      <c r="G160" s="22" t="str">
        <f>IF(D160="","",SUM(F$4:F160))</f>
        <v/>
      </c>
      <c r="H160" s="23" t="str">
        <f t="shared" si="5"/>
        <v/>
      </c>
    </row>
    <row r="161" spans="2:8" x14ac:dyDescent="0.15">
      <c r="B161" s="21" t="str">
        <f>IF(H160="","",IF(B160&gt;='Compound Interest Calculator'!$F$10*p,"",B160+1))</f>
        <v/>
      </c>
      <c r="C161" s="27" t="str">
        <f>IF(B161="","",IF(p=52,C160+7,IF(p=26,C160+14,IF(p=24,IF(MOD(B161,2)=0,EDATE('Compound Interest Calculator'!$F$12,B161/2),C160+14),IF(DAY(DATE(YEAR('Compound Interest Calculator'!$F$12),MONTH('Compound Interest Calculator'!$F$12)+(B161-1)*(12/p),DAY('Compound Interest Calculator'!$F$12)))&lt;&gt;DAY('Compound Interest Calculator'!$F$12),DATE(YEAR('Compound Interest Calculator'!$F$12),MONTH('Compound Interest Calculator'!$F$12)+B161*(12/p)+1,0),DATE(YEAR('Compound Interest Calculator'!$F$12),MONTH('Compound Interest Calculator'!$F$12)+B161*(12/p),DAY('Compound Interest Calculator'!$F$12)))))))</f>
        <v/>
      </c>
      <c r="D161" s="25" t="str">
        <f t="shared" si="4"/>
        <v/>
      </c>
      <c r="E161" s="22" t="str">
        <f>IF(B161="","",SUM(D$4:D161)+PV)</f>
        <v/>
      </c>
      <c r="F161" s="22" t="str">
        <f>IF(B161="","",IF('Compound Interest Calculator'!$F$14="Daily",H160*( (1+rate)^(C161-C160)-1 ),H160*rate))</f>
        <v/>
      </c>
      <c r="G161" s="22" t="str">
        <f>IF(D161="","",SUM(F$4:F161))</f>
        <v/>
      </c>
      <c r="H161" s="23" t="str">
        <f t="shared" si="5"/>
        <v/>
      </c>
    </row>
    <row r="162" spans="2:8" x14ac:dyDescent="0.15">
      <c r="B162" s="21" t="str">
        <f>IF(H161="","",IF(B161&gt;='Compound Interest Calculator'!$F$10*p,"",B161+1))</f>
        <v/>
      </c>
      <c r="C162" s="27" t="str">
        <f>IF(B162="","",IF(p=52,C161+7,IF(p=26,C161+14,IF(p=24,IF(MOD(B162,2)=0,EDATE('Compound Interest Calculator'!$F$12,B162/2),C161+14),IF(DAY(DATE(YEAR('Compound Interest Calculator'!$F$12),MONTH('Compound Interest Calculator'!$F$12)+(B162-1)*(12/p),DAY('Compound Interest Calculator'!$F$12)))&lt;&gt;DAY('Compound Interest Calculator'!$F$12),DATE(YEAR('Compound Interest Calculator'!$F$12),MONTH('Compound Interest Calculator'!$F$12)+B162*(12/p)+1,0),DATE(YEAR('Compound Interest Calculator'!$F$12),MONTH('Compound Interest Calculator'!$F$12)+B162*(12/p),DAY('Compound Interest Calculator'!$F$12)))))))</f>
        <v/>
      </c>
      <c r="D162" s="25" t="str">
        <f t="shared" si="4"/>
        <v/>
      </c>
      <c r="E162" s="22" t="str">
        <f>IF(B162="","",SUM(D$4:D162)+PV)</f>
        <v/>
      </c>
      <c r="F162" s="22" t="str">
        <f>IF(B162="","",IF('Compound Interest Calculator'!$F$14="Daily",H161*( (1+rate)^(C162-C161)-1 ),H161*rate))</f>
        <v/>
      </c>
      <c r="G162" s="22" t="str">
        <f>IF(D162="","",SUM(F$4:F162))</f>
        <v/>
      </c>
      <c r="H162" s="23" t="str">
        <f t="shared" si="5"/>
        <v/>
      </c>
    </row>
    <row r="163" spans="2:8" x14ac:dyDescent="0.15">
      <c r="B163" s="21" t="str">
        <f>IF(H162="","",IF(B162&gt;='Compound Interest Calculator'!$F$10*p,"",B162+1))</f>
        <v/>
      </c>
      <c r="C163" s="27" t="str">
        <f>IF(B163="","",IF(p=52,C162+7,IF(p=26,C162+14,IF(p=24,IF(MOD(B163,2)=0,EDATE('Compound Interest Calculator'!$F$12,B163/2),C162+14),IF(DAY(DATE(YEAR('Compound Interest Calculator'!$F$12),MONTH('Compound Interest Calculator'!$F$12)+(B163-1)*(12/p),DAY('Compound Interest Calculator'!$F$12)))&lt;&gt;DAY('Compound Interest Calculator'!$F$12),DATE(YEAR('Compound Interest Calculator'!$F$12),MONTH('Compound Interest Calculator'!$F$12)+B163*(12/p)+1,0),DATE(YEAR('Compound Interest Calculator'!$F$12),MONTH('Compound Interest Calculator'!$F$12)+B163*(12/p),DAY('Compound Interest Calculator'!$F$12)))))))</f>
        <v/>
      </c>
      <c r="D163" s="25" t="str">
        <f t="shared" si="4"/>
        <v/>
      </c>
      <c r="E163" s="22" t="str">
        <f>IF(B163="","",SUM(D$4:D163)+PV)</f>
        <v/>
      </c>
      <c r="F163" s="22" t="str">
        <f>IF(B163="","",IF('Compound Interest Calculator'!$F$14="Daily",H162*( (1+rate)^(C163-C162)-1 ),H162*rate))</f>
        <v/>
      </c>
      <c r="G163" s="22" t="str">
        <f>IF(D163="","",SUM(F$4:F163))</f>
        <v/>
      </c>
      <c r="H163" s="23" t="str">
        <f t="shared" si="5"/>
        <v/>
      </c>
    </row>
    <row r="164" spans="2:8" x14ac:dyDescent="0.15">
      <c r="B164" s="21" t="str">
        <f>IF(H163="","",IF(B163&gt;='Compound Interest Calculator'!$F$10*p,"",B163+1))</f>
        <v/>
      </c>
      <c r="C164" s="27" t="str">
        <f>IF(B164="","",IF(p=52,C163+7,IF(p=26,C163+14,IF(p=24,IF(MOD(B164,2)=0,EDATE('Compound Interest Calculator'!$F$12,B164/2),C163+14),IF(DAY(DATE(YEAR('Compound Interest Calculator'!$F$12),MONTH('Compound Interest Calculator'!$F$12)+(B164-1)*(12/p),DAY('Compound Interest Calculator'!$F$12)))&lt;&gt;DAY('Compound Interest Calculator'!$F$12),DATE(YEAR('Compound Interest Calculator'!$F$12),MONTH('Compound Interest Calculator'!$F$12)+B164*(12/p)+1,0),DATE(YEAR('Compound Interest Calculator'!$F$12),MONTH('Compound Interest Calculator'!$F$12)+B164*(12/p),DAY('Compound Interest Calculator'!$F$12)))))))</f>
        <v/>
      </c>
      <c r="D164" s="25" t="str">
        <f t="shared" si="4"/>
        <v/>
      </c>
      <c r="E164" s="22" t="str">
        <f>IF(B164="","",SUM(D$4:D164)+PV)</f>
        <v/>
      </c>
      <c r="F164" s="22" t="str">
        <f>IF(B164="","",IF('Compound Interest Calculator'!$F$14="Daily",H163*( (1+rate)^(C164-C163)-1 ),H163*rate))</f>
        <v/>
      </c>
      <c r="G164" s="22" t="str">
        <f>IF(D164="","",SUM(F$4:F164))</f>
        <v/>
      </c>
      <c r="H164" s="23" t="str">
        <f t="shared" si="5"/>
        <v/>
      </c>
    </row>
    <row r="165" spans="2:8" x14ac:dyDescent="0.15">
      <c r="B165" s="21" t="str">
        <f>IF(H164="","",IF(B164&gt;='Compound Interest Calculator'!$F$10*p,"",B164+1))</f>
        <v/>
      </c>
      <c r="C165" s="27" t="str">
        <f>IF(B165="","",IF(p=52,C164+7,IF(p=26,C164+14,IF(p=24,IF(MOD(B165,2)=0,EDATE('Compound Interest Calculator'!$F$12,B165/2),C164+14),IF(DAY(DATE(YEAR('Compound Interest Calculator'!$F$12),MONTH('Compound Interest Calculator'!$F$12)+(B165-1)*(12/p),DAY('Compound Interest Calculator'!$F$12)))&lt;&gt;DAY('Compound Interest Calculator'!$F$12),DATE(YEAR('Compound Interest Calculator'!$F$12),MONTH('Compound Interest Calculator'!$F$12)+B165*(12/p)+1,0),DATE(YEAR('Compound Interest Calculator'!$F$12),MONTH('Compound Interest Calculator'!$F$12)+B165*(12/p),DAY('Compound Interest Calculator'!$F$12)))))))</f>
        <v/>
      </c>
      <c r="D165" s="25" t="str">
        <f t="shared" si="4"/>
        <v/>
      </c>
      <c r="E165" s="22" t="str">
        <f>IF(B165="","",SUM(D$4:D165)+PV)</f>
        <v/>
      </c>
      <c r="F165" s="22" t="str">
        <f>IF(B165="","",IF('Compound Interest Calculator'!$F$14="Daily",H164*( (1+rate)^(C165-C164)-1 ),H164*rate))</f>
        <v/>
      </c>
      <c r="G165" s="22" t="str">
        <f>IF(D165="","",SUM(F$4:F165))</f>
        <v/>
      </c>
      <c r="H165" s="23" t="str">
        <f t="shared" si="5"/>
        <v/>
      </c>
    </row>
    <row r="166" spans="2:8" x14ac:dyDescent="0.15">
      <c r="B166" s="21" t="str">
        <f>IF(H165="","",IF(B165&gt;='Compound Interest Calculator'!$F$10*p,"",B165+1))</f>
        <v/>
      </c>
      <c r="C166" s="27" t="str">
        <f>IF(B166="","",IF(p=52,C165+7,IF(p=26,C165+14,IF(p=24,IF(MOD(B166,2)=0,EDATE('Compound Interest Calculator'!$F$12,B166/2),C165+14),IF(DAY(DATE(YEAR('Compound Interest Calculator'!$F$12),MONTH('Compound Interest Calculator'!$F$12)+(B166-1)*(12/p),DAY('Compound Interest Calculator'!$F$12)))&lt;&gt;DAY('Compound Interest Calculator'!$F$12),DATE(YEAR('Compound Interest Calculator'!$F$12),MONTH('Compound Interest Calculator'!$F$12)+B166*(12/p)+1,0),DATE(YEAR('Compound Interest Calculator'!$F$12),MONTH('Compound Interest Calculator'!$F$12)+B166*(12/p),DAY('Compound Interest Calculator'!$F$12)))))))</f>
        <v/>
      </c>
      <c r="D166" s="25" t="str">
        <f t="shared" si="4"/>
        <v/>
      </c>
      <c r="E166" s="22" t="str">
        <f>IF(B166="","",SUM(D$4:D166)+PV)</f>
        <v/>
      </c>
      <c r="F166" s="22" t="str">
        <f>IF(B166="","",IF('Compound Interest Calculator'!$F$14="Daily",H165*( (1+rate)^(C166-C165)-1 ),H165*rate))</f>
        <v/>
      </c>
      <c r="G166" s="22" t="str">
        <f>IF(D166="","",SUM(F$4:F166))</f>
        <v/>
      </c>
      <c r="H166" s="23" t="str">
        <f t="shared" si="5"/>
        <v/>
      </c>
    </row>
    <row r="167" spans="2:8" x14ac:dyDescent="0.15">
      <c r="B167" s="21" t="str">
        <f>IF(H166="","",IF(B166&gt;='Compound Interest Calculator'!$F$10*p,"",B166+1))</f>
        <v/>
      </c>
      <c r="C167" s="27" t="str">
        <f>IF(B167="","",IF(p=52,C166+7,IF(p=26,C166+14,IF(p=24,IF(MOD(B167,2)=0,EDATE('Compound Interest Calculator'!$F$12,B167/2),C166+14),IF(DAY(DATE(YEAR('Compound Interest Calculator'!$F$12),MONTH('Compound Interest Calculator'!$F$12)+(B167-1)*(12/p),DAY('Compound Interest Calculator'!$F$12)))&lt;&gt;DAY('Compound Interest Calculator'!$F$12),DATE(YEAR('Compound Interest Calculator'!$F$12),MONTH('Compound Interest Calculator'!$F$12)+B167*(12/p)+1,0),DATE(YEAR('Compound Interest Calculator'!$F$12),MONTH('Compound Interest Calculator'!$F$12)+B167*(12/p),DAY('Compound Interest Calculator'!$F$12)))))))</f>
        <v/>
      </c>
      <c r="D167" s="25" t="str">
        <f t="shared" si="4"/>
        <v/>
      </c>
      <c r="E167" s="22" t="str">
        <f>IF(B167="","",SUM(D$4:D167)+PV)</f>
        <v/>
      </c>
      <c r="F167" s="22" t="str">
        <f>IF(B167="","",IF('Compound Interest Calculator'!$F$14="Daily",H166*( (1+rate)^(C167-C166)-1 ),H166*rate))</f>
        <v/>
      </c>
      <c r="G167" s="22" t="str">
        <f>IF(D167="","",SUM(F$4:F167))</f>
        <v/>
      </c>
      <c r="H167" s="23" t="str">
        <f t="shared" si="5"/>
        <v/>
      </c>
    </row>
    <row r="168" spans="2:8" x14ac:dyDescent="0.15">
      <c r="B168" s="21" t="str">
        <f>IF(H167="","",IF(B167&gt;='Compound Interest Calculator'!$F$10*p,"",B167+1))</f>
        <v/>
      </c>
      <c r="C168" s="27" t="str">
        <f>IF(B168="","",IF(p=52,C167+7,IF(p=26,C167+14,IF(p=24,IF(MOD(B168,2)=0,EDATE('Compound Interest Calculator'!$F$12,B168/2),C167+14),IF(DAY(DATE(YEAR('Compound Interest Calculator'!$F$12),MONTH('Compound Interest Calculator'!$F$12)+(B168-1)*(12/p),DAY('Compound Interest Calculator'!$F$12)))&lt;&gt;DAY('Compound Interest Calculator'!$F$12),DATE(YEAR('Compound Interest Calculator'!$F$12),MONTH('Compound Interest Calculator'!$F$12)+B168*(12/p)+1,0),DATE(YEAR('Compound Interest Calculator'!$F$12),MONTH('Compound Interest Calculator'!$F$12)+B168*(12/p),DAY('Compound Interest Calculator'!$F$12)))))))</f>
        <v/>
      </c>
      <c r="D168" s="25" t="str">
        <f t="shared" si="4"/>
        <v/>
      </c>
      <c r="E168" s="22" t="str">
        <f>IF(B168="","",SUM(D$4:D168)+PV)</f>
        <v/>
      </c>
      <c r="F168" s="22" t="str">
        <f>IF(B168="","",IF('Compound Interest Calculator'!$F$14="Daily",H167*( (1+rate)^(C168-C167)-1 ),H167*rate))</f>
        <v/>
      </c>
      <c r="G168" s="22" t="str">
        <f>IF(D168="","",SUM(F$4:F168))</f>
        <v/>
      </c>
      <c r="H168" s="23" t="str">
        <f t="shared" si="5"/>
        <v/>
      </c>
    </row>
    <row r="169" spans="2:8" x14ac:dyDescent="0.15">
      <c r="B169" s="21" t="str">
        <f>IF(H168="","",IF(B168&gt;='Compound Interest Calculator'!$F$10*p,"",B168+1))</f>
        <v/>
      </c>
      <c r="C169" s="27" t="str">
        <f>IF(B169="","",IF(p=52,C168+7,IF(p=26,C168+14,IF(p=24,IF(MOD(B169,2)=0,EDATE('Compound Interest Calculator'!$F$12,B169/2),C168+14),IF(DAY(DATE(YEAR('Compound Interest Calculator'!$F$12),MONTH('Compound Interest Calculator'!$F$12)+(B169-1)*(12/p),DAY('Compound Interest Calculator'!$F$12)))&lt;&gt;DAY('Compound Interest Calculator'!$F$12),DATE(YEAR('Compound Interest Calculator'!$F$12),MONTH('Compound Interest Calculator'!$F$12)+B169*(12/p)+1,0),DATE(YEAR('Compound Interest Calculator'!$F$12),MONTH('Compound Interest Calculator'!$F$12)+B169*(12/p),DAY('Compound Interest Calculator'!$F$12)))))))</f>
        <v/>
      </c>
      <c r="D169" s="25" t="str">
        <f t="shared" si="4"/>
        <v/>
      </c>
      <c r="E169" s="22" t="str">
        <f>IF(B169="","",SUM(D$4:D169)+PV)</f>
        <v/>
      </c>
      <c r="F169" s="22" t="str">
        <f>IF(B169="","",IF('Compound Interest Calculator'!$F$14="Daily",H168*( (1+rate)^(C169-C168)-1 ),H168*rate))</f>
        <v/>
      </c>
      <c r="G169" s="22" t="str">
        <f>IF(D169="","",SUM(F$4:F169))</f>
        <v/>
      </c>
      <c r="H169" s="23" t="str">
        <f t="shared" si="5"/>
        <v/>
      </c>
    </row>
    <row r="170" spans="2:8" x14ac:dyDescent="0.15">
      <c r="B170" s="21" t="str">
        <f>IF(H169="","",IF(B169&gt;='Compound Interest Calculator'!$F$10*p,"",B169+1))</f>
        <v/>
      </c>
      <c r="C170" s="27" t="str">
        <f>IF(B170="","",IF(p=52,C169+7,IF(p=26,C169+14,IF(p=24,IF(MOD(B170,2)=0,EDATE('Compound Interest Calculator'!$F$12,B170/2),C169+14),IF(DAY(DATE(YEAR('Compound Interest Calculator'!$F$12),MONTH('Compound Interest Calculator'!$F$12)+(B170-1)*(12/p),DAY('Compound Interest Calculator'!$F$12)))&lt;&gt;DAY('Compound Interest Calculator'!$F$12),DATE(YEAR('Compound Interest Calculator'!$F$12),MONTH('Compound Interest Calculator'!$F$12)+B170*(12/p)+1,0),DATE(YEAR('Compound Interest Calculator'!$F$12),MONTH('Compound Interest Calculator'!$F$12)+B170*(12/p),DAY('Compound Interest Calculator'!$F$12)))))))</f>
        <v/>
      </c>
      <c r="D170" s="25" t="str">
        <f t="shared" si="4"/>
        <v/>
      </c>
      <c r="E170" s="22" t="str">
        <f>IF(B170="","",SUM(D$4:D170)+PV)</f>
        <v/>
      </c>
      <c r="F170" s="22" t="str">
        <f>IF(B170="","",IF('Compound Interest Calculator'!$F$14="Daily",H169*( (1+rate)^(C170-C169)-1 ),H169*rate))</f>
        <v/>
      </c>
      <c r="G170" s="22" t="str">
        <f>IF(D170="","",SUM(F$4:F170))</f>
        <v/>
      </c>
      <c r="H170" s="23" t="str">
        <f t="shared" si="5"/>
        <v/>
      </c>
    </row>
    <row r="171" spans="2:8" x14ac:dyDescent="0.15">
      <c r="B171" s="21" t="str">
        <f>IF(H170="","",IF(B170&gt;='Compound Interest Calculator'!$F$10*p,"",B170+1))</f>
        <v/>
      </c>
      <c r="C171" s="27" t="str">
        <f>IF(B171="","",IF(p=52,C170+7,IF(p=26,C170+14,IF(p=24,IF(MOD(B171,2)=0,EDATE('Compound Interest Calculator'!$F$12,B171/2),C170+14),IF(DAY(DATE(YEAR('Compound Interest Calculator'!$F$12),MONTH('Compound Interest Calculator'!$F$12)+(B171-1)*(12/p),DAY('Compound Interest Calculator'!$F$12)))&lt;&gt;DAY('Compound Interest Calculator'!$F$12),DATE(YEAR('Compound Interest Calculator'!$F$12),MONTH('Compound Interest Calculator'!$F$12)+B171*(12/p)+1,0),DATE(YEAR('Compound Interest Calculator'!$F$12),MONTH('Compound Interest Calculator'!$F$12)+B171*(12/p),DAY('Compound Interest Calculator'!$F$12)))))))</f>
        <v/>
      </c>
      <c r="D171" s="25" t="str">
        <f t="shared" si="4"/>
        <v/>
      </c>
      <c r="E171" s="22" t="str">
        <f>IF(B171="","",SUM(D$4:D171)+PV)</f>
        <v/>
      </c>
      <c r="F171" s="22" t="str">
        <f>IF(B171="","",IF('Compound Interest Calculator'!$F$14="Daily",H170*( (1+rate)^(C171-C170)-1 ),H170*rate))</f>
        <v/>
      </c>
      <c r="G171" s="22" t="str">
        <f>IF(D171="","",SUM(F$4:F171))</f>
        <v/>
      </c>
      <c r="H171" s="23" t="str">
        <f t="shared" si="5"/>
        <v/>
      </c>
    </row>
    <row r="172" spans="2:8" x14ac:dyDescent="0.15">
      <c r="B172" s="21" t="str">
        <f>IF(H171="","",IF(B171&gt;='Compound Interest Calculator'!$F$10*p,"",B171+1))</f>
        <v/>
      </c>
      <c r="C172" s="27" t="str">
        <f>IF(B172="","",IF(p=52,C171+7,IF(p=26,C171+14,IF(p=24,IF(MOD(B172,2)=0,EDATE('Compound Interest Calculator'!$F$12,B172/2),C171+14),IF(DAY(DATE(YEAR('Compound Interest Calculator'!$F$12),MONTH('Compound Interest Calculator'!$F$12)+(B172-1)*(12/p),DAY('Compound Interest Calculator'!$F$12)))&lt;&gt;DAY('Compound Interest Calculator'!$F$12),DATE(YEAR('Compound Interest Calculator'!$F$12),MONTH('Compound Interest Calculator'!$F$12)+B172*(12/p)+1,0),DATE(YEAR('Compound Interest Calculator'!$F$12),MONTH('Compound Interest Calculator'!$F$12)+B172*(12/p),DAY('Compound Interest Calculator'!$F$12)))))))</f>
        <v/>
      </c>
      <c r="D172" s="25" t="str">
        <f t="shared" si="4"/>
        <v/>
      </c>
      <c r="E172" s="22" t="str">
        <f>IF(B172="","",SUM(D$4:D172)+PV)</f>
        <v/>
      </c>
      <c r="F172" s="22" t="str">
        <f>IF(B172="","",IF('Compound Interest Calculator'!$F$14="Daily",H171*( (1+rate)^(C172-C171)-1 ),H171*rate))</f>
        <v/>
      </c>
      <c r="G172" s="22" t="str">
        <f>IF(D172="","",SUM(F$4:F172))</f>
        <v/>
      </c>
      <c r="H172" s="23" t="str">
        <f t="shared" si="5"/>
        <v/>
      </c>
    </row>
    <row r="173" spans="2:8" x14ac:dyDescent="0.15">
      <c r="B173" s="21" t="str">
        <f>IF(H172="","",IF(B172&gt;='Compound Interest Calculator'!$F$10*p,"",B172+1))</f>
        <v/>
      </c>
      <c r="C173" s="27" t="str">
        <f>IF(B173="","",IF(p=52,C172+7,IF(p=26,C172+14,IF(p=24,IF(MOD(B173,2)=0,EDATE('Compound Interest Calculator'!$F$12,B173/2),C172+14),IF(DAY(DATE(YEAR('Compound Interest Calculator'!$F$12),MONTH('Compound Interest Calculator'!$F$12)+(B173-1)*(12/p),DAY('Compound Interest Calculator'!$F$12)))&lt;&gt;DAY('Compound Interest Calculator'!$F$12),DATE(YEAR('Compound Interest Calculator'!$F$12),MONTH('Compound Interest Calculator'!$F$12)+B173*(12/p)+1,0),DATE(YEAR('Compound Interest Calculator'!$F$12),MONTH('Compound Interest Calculator'!$F$12)+B173*(12/p),DAY('Compound Interest Calculator'!$F$12)))))))</f>
        <v/>
      </c>
      <c r="D173" s="25" t="str">
        <f t="shared" si="4"/>
        <v/>
      </c>
      <c r="E173" s="22" t="str">
        <f>IF(B173="","",SUM(D$4:D173)+PV)</f>
        <v/>
      </c>
      <c r="F173" s="22" t="str">
        <f>IF(B173="","",IF('Compound Interest Calculator'!$F$14="Daily",H172*( (1+rate)^(C173-C172)-1 ),H172*rate))</f>
        <v/>
      </c>
      <c r="G173" s="22" t="str">
        <f>IF(D173="","",SUM(F$4:F173))</f>
        <v/>
      </c>
      <c r="H173" s="23" t="str">
        <f t="shared" si="5"/>
        <v/>
      </c>
    </row>
    <row r="174" spans="2:8" x14ac:dyDescent="0.15">
      <c r="B174" s="21" t="str">
        <f>IF(H173="","",IF(B173&gt;='Compound Interest Calculator'!$F$10*p,"",B173+1))</f>
        <v/>
      </c>
      <c r="C174" s="27" t="str">
        <f>IF(B174="","",IF(p=52,C173+7,IF(p=26,C173+14,IF(p=24,IF(MOD(B174,2)=0,EDATE('Compound Interest Calculator'!$F$12,B174/2),C173+14),IF(DAY(DATE(YEAR('Compound Interest Calculator'!$F$12),MONTH('Compound Interest Calculator'!$F$12)+(B174-1)*(12/p),DAY('Compound Interest Calculator'!$F$12)))&lt;&gt;DAY('Compound Interest Calculator'!$F$12),DATE(YEAR('Compound Interest Calculator'!$F$12),MONTH('Compound Interest Calculator'!$F$12)+B174*(12/p)+1,0),DATE(YEAR('Compound Interest Calculator'!$F$12),MONTH('Compound Interest Calculator'!$F$12)+B174*(12/p),DAY('Compound Interest Calculator'!$F$12)))))))</f>
        <v/>
      </c>
      <c r="D174" s="25" t="str">
        <f t="shared" si="4"/>
        <v/>
      </c>
      <c r="E174" s="22" t="str">
        <f>IF(B174="","",SUM(D$4:D174)+PV)</f>
        <v/>
      </c>
      <c r="F174" s="22" t="str">
        <f>IF(B174="","",IF('Compound Interest Calculator'!$F$14="Daily",H173*( (1+rate)^(C174-C173)-1 ),H173*rate))</f>
        <v/>
      </c>
      <c r="G174" s="22" t="str">
        <f>IF(D174="","",SUM(F$4:F174))</f>
        <v/>
      </c>
      <c r="H174" s="23" t="str">
        <f t="shared" si="5"/>
        <v/>
      </c>
    </row>
    <row r="175" spans="2:8" x14ac:dyDescent="0.15">
      <c r="B175" s="21" t="str">
        <f>IF(H174="","",IF(B174&gt;='Compound Interest Calculator'!$F$10*p,"",B174+1))</f>
        <v/>
      </c>
      <c r="C175" s="27" t="str">
        <f>IF(B175="","",IF(p=52,C174+7,IF(p=26,C174+14,IF(p=24,IF(MOD(B175,2)=0,EDATE('Compound Interest Calculator'!$F$12,B175/2),C174+14),IF(DAY(DATE(YEAR('Compound Interest Calculator'!$F$12),MONTH('Compound Interest Calculator'!$F$12)+(B175-1)*(12/p),DAY('Compound Interest Calculator'!$F$12)))&lt;&gt;DAY('Compound Interest Calculator'!$F$12),DATE(YEAR('Compound Interest Calculator'!$F$12),MONTH('Compound Interest Calculator'!$F$12)+B175*(12/p)+1,0),DATE(YEAR('Compound Interest Calculator'!$F$12),MONTH('Compound Interest Calculator'!$F$12)+B175*(12/p),DAY('Compound Interest Calculator'!$F$12)))))))</f>
        <v/>
      </c>
      <c r="D175" s="25" t="str">
        <f t="shared" si="4"/>
        <v/>
      </c>
      <c r="E175" s="22" t="str">
        <f>IF(B175="","",SUM(D$4:D175)+PV)</f>
        <v/>
      </c>
      <c r="F175" s="22" t="str">
        <f>IF(B175="","",IF('Compound Interest Calculator'!$F$14="Daily",H174*( (1+rate)^(C175-C174)-1 ),H174*rate))</f>
        <v/>
      </c>
      <c r="G175" s="22" t="str">
        <f>IF(D175="","",SUM(F$4:F175))</f>
        <v/>
      </c>
      <c r="H175" s="23" t="str">
        <f t="shared" si="5"/>
        <v/>
      </c>
    </row>
    <row r="176" spans="2:8" x14ac:dyDescent="0.15">
      <c r="B176" s="21" t="str">
        <f>IF(H175="","",IF(B175&gt;='Compound Interest Calculator'!$F$10*p,"",B175+1))</f>
        <v/>
      </c>
      <c r="C176" s="27" t="str">
        <f>IF(B176="","",IF(p=52,C175+7,IF(p=26,C175+14,IF(p=24,IF(MOD(B176,2)=0,EDATE('Compound Interest Calculator'!$F$12,B176/2),C175+14),IF(DAY(DATE(YEAR('Compound Interest Calculator'!$F$12),MONTH('Compound Interest Calculator'!$F$12)+(B176-1)*(12/p),DAY('Compound Interest Calculator'!$F$12)))&lt;&gt;DAY('Compound Interest Calculator'!$F$12),DATE(YEAR('Compound Interest Calculator'!$F$12),MONTH('Compound Interest Calculator'!$F$12)+B176*(12/p)+1,0),DATE(YEAR('Compound Interest Calculator'!$F$12),MONTH('Compound Interest Calculator'!$F$12)+B176*(12/p),DAY('Compound Interest Calculator'!$F$12)))))))</f>
        <v/>
      </c>
      <c r="D176" s="25" t="str">
        <f t="shared" si="4"/>
        <v/>
      </c>
      <c r="E176" s="22" t="str">
        <f>IF(B176="","",SUM(D$4:D176)+PV)</f>
        <v/>
      </c>
      <c r="F176" s="22" t="str">
        <f>IF(B176="","",IF('Compound Interest Calculator'!$F$14="Daily",H175*( (1+rate)^(C176-C175)-1 ),H175*rate))</f>
        <v/>
      </c>
      <c r="G176" s="22" t="str">
        <f>IF(D176="","",SUM(F$4:F176))</f>
        <v/>
      </c>
      <c r="H176" s="23" t="str">
        <f t="shared" si="5"/>
        <v/>
      </c>
    </row>
    <row r="177" spans="2:8" x14ac:dyDescent="0.15">
      <c r="B177" s="21" t="str">
        <f>IF(H176="","",IF(B176&gt;='Compound Interest Calculator'!$F$10*p,"",B176+1))</f>
        <v/>
      </c>
      <c r="C177" s="27" t="str">
        <f>IF(B177="","",IF(p=52,C176+7,IF(p=26,C176+14,IF(p=24,IF(MOD(B177,2)=0,EDATE('Compound Interest Calculator'!$F$12,B177/2),C176+14),IF(DAY(DATE(YEAR('Compound Interest Calculator'!$F$12),MONTH('Compound Interest Calculator'!$F$12)+(B177-1)*(12/p),DAY('Compound Interest Calculator'!$F$12)))&lt;&gt;DAY('Compound Interest Calculator'!$F$12),DATE(YEAR('Compound Interest Calculator'!$F$12),MONTH('Compound Interest Calculator'!$F$12)+B177*(12/p)+1,0),DATE(YEAR('Compound Interest Calculator'!$F$12),MONTH('Compound Interest Calculator'!$F$12)+B177*(12/p),DAY('Compound Interest Calculator'!$F$12)))))))</f>
        <v/>
      </c>
      <c r="D177" s="25" t="str">
        <f t="shared" si="4"/>
        <v/>
      </c>
      <c r="E177" s="22" t="str">
        <f>IF(B177="","",SUM(D$4:D177)+PV)</f>
        <v/>
      </c>
      <c r="F177" s="22" t="str">
        <f>IF(B177="","",IF('Compound Interest Calculator'!$F$14="Daily",H176*( (1+rate)^(C177-C176)-1 ),H176*rate))</f>
        <v/>
      </c>
      <c r="G177" s="22" t="str">
        <f>IF(D177="","",SUM(F$4:F177))</f>
        <v/>
      </c>
      <c r="H177" s="23" t="str">
        <f t="shared" si="5"/>
        <v/>
      </c>
    </row>
    <row r="178" spans="2:8" x14ac:dyDescent="0.15">
      <c r="B178" s="21" t="str">
        <f>IF(H177="","",IF(B177&gt;='Compound Interest Calculator'!$F$10*p,"",B177+1))</f>
        <v/>
      </c>
      <c r="C178" s="27" t="str">
        <f>IF(B178="","",IF(p=52,C177+7,IF(p=26,C177+14,IF(p=24,IF(MOD(B178,2)=0,EDATE('Compound Interest Calculator'!$F$12,B178/2),C177+14),IF(DAY(DATE(YEAR('Compound Interest Calculator'!$F$12),MONTH('Compound Interest Calculator'!$F$12)+(B178-1)*(12/p),DAY('Compound Interest Calculator'!$F$12)))&lt;&gt;DAY('Compound Interest Calculator'!$F$12),DATE(YEAR('Compound Interest Calculator'!$F$12),MONTH('Compound Interest Calculator'!$F$12)+B178*(12/p)+1,0),DATE(YEAR('Compound Interest Calculator'!$F$12),MONTH('Compound Interest Calculator'!$F$12)+B178*(12/p),DAY('Compound Interest Calculator'!$F$12)))))))</f>
        <v/>
      </c>
      <c r="D178" s="25" t="str">
        <f t="shared" si="4"/>
        <v/>
      </c>
      <c r="E178" s="22" t="str">
        <f>IF(B178="","",SUM(D$4:D178)+PV)</f>
        <v/>
      </c>
      <c r="F178" s="22" t="str">
        <f>IF(B178="","",IF('Compound Interest Calculator'!$F$14="Daily",H177*( (1+rate)^(C178-C177)-1 ),H177*rate))</f>
        <v/>
      </c>
      <c r="G178" s="22" t="str">
        <f>IF(D178="","",SUM(F$4:F178))</f>
        <v/>
      </c>
      <c r="H178" s="23" t="str">
        <f t="shared" si="5"/>
        <v/>
      </c>
    </row>
    <row r="179" spans="2:8" x14ac:dyDescent="0.15">
      <c r="B179" s="21" t="str">
        <f>IF(H178="","",IF(B178&gt;='Compound Interest Calculator'!$F$10*p,"",B178+1))</f>
        <v/>
      </c>
      <c r="C179" s="27" t="str">
        <f>IF(B179="","",IF(p=52,C178+7,IF(p=26,C178+14,IF(p=24,IF(MOD(B179,2)=0,EDATE('Compound Interest Calculator'!$F$12,B179/2),C178+14),IF(DAY(DATE(YEAR('Compound Interest Calculator'!$F$12),MONTH('Compound Interest Calculator'!$F$12)+(B179-1)*(12/p),DAY('Compound Interest Calculator'!$F$12)))&lt;&gt;DAY('Compound Interest Calculator'!$F$12),DATE(YEAR('Compound Interest Calculator'!$F$12),MONTH('Compound Interest Calculator'!$F$12)+B179*(12/p)+1,0),DATE(YEAR('Compound Interest Calculator'!$F$12),MONTH('Compound Interest Calculator'!$F$12)+B179*(12/p),DAY('Compound Interest Calculator'!$F$12)))))))</f>
        <v/>
      </c>
      <c r="D179" s="25" t="str">
        <f t="shared" si="4"/>
        <v/>
      </c>
      <c r="E179" s="22" t="str">
        <f>IF(B179="","",SUM(D$4:D179)+PV)</f>
        <v/>
      </c>
      <c r="F179" s="22" t="str">
        <f>IF(B179="","",IF('Compound Interest Calculator'!$F$14="Daily",H178*( (1+rate)^(C179-C178)-1 ),H178*rate))</f>
        <v/>
      </c>
      <c r="G179" s="22" t="str">
        <f>IF(D179="","",SUM(F$4:F179))</f>
        <v/>
      </c>
      <c r="H179" s="23" t="str">
        <f t="shared" si="5"/>
        <v/>
      </c>
    </row>
    <row r="180" spans="2:8" x14ac:dyDescent="0.15">
      <c r="B180" s="21" t="str">
        <f>IF(H179="","",IF(B179&gt;='Compound Interest Calculator'!$F$10*p,"",B179+1))</f>
        <v/>
      </c>
      <c r="C180" s="27" t="str">
        <f>IF(B180="","",IF(p=52,C179+7,IF(p=26,C179+14,IF(p=24,IF(MOD(B180,2)=0,EDATE('Compound Interest Calculator'!$F$12,B180/2),C179+14),IF(DAY(DATE(YEAR('Compound Interest Calculator'!$F$12),MONTH('Compound Interest Calculator'!$F$12)+(B180-1)*(12/p),DAY('Compound Interest Calculator'!$F$12)))&lt;&gt;DAY('Compound Interest Calculator'!$F$12),DATE(YEAR('Compound Interest Calculator'!$F$12),MONTH('Compound Interest Calculator'!$F$12)+B180*(12/p)+1,0),DATE(YEAR('Compound Interest Calculator'!$F$12),MONTH('Compound Interest Calculator'!$F$12)+B180*(12/p),DAY('Compound Interest Calculator'!$F$12)))))))</f>
        <v/>
      </c>
      <c r="D180" s="25" t="str">
        <f t="shared" si="4"/>
        <v/>
      </c>
      <c r="E180" s="22" t="str">
        <f>IF(B180="","",SUM(D$4:D180)+PV)</f>
        <v/>
      </c>
      <c r="F180" s="22" t="str">
        <f>IF(B180="","",IF('Compound Interest Calculator'!$F$14="Daily",H179*( (1+rate)^(C180-C179)-1 ),H179*rate))</f>
        <v/>
      </c>
      <c r="G180" s="22" t="str">
        <f>IF(D180="","",SUM(F$4:F180))</f>
        <v/>
      </c>
      <c r="H180" s="23" t="str">
        <f t="shared" si="5"/>
        <v/>
      </c>
    </row>
    <row r="181" spans="2:8" x14ac:dyDescent="0.15">
      <c r="B181" s="21" t="str">
        <f>IF(H180="","",IF(B180&gt;='Compound Interest Calculator'!$F$10*p,"",B180+1))</f>
        <v/>
      </c>
      <c r="C181" s="27" t="str">
        <f>IF(B181="","",IF(p=52,C180+7,IF(p=26,C180+14,IF(p=24,IF(MOD(B181,2)=0,EDATE('Compound Interest Calculator'!$F$12,B181/2),C180+14),IF(DAY(DATE(YEAR('Compound Interest Calculator'!$F$12),MONTH('Compound Interest Calculator'!$F$12)+(B181-1)*(12/p),DAY('Compound Interest Calculator'!$F$12)))&lt;&gt;DAY('Compound Interest Calculator'!$F$12),DATE(YEAR('Compound Interest Calculator'!$F$12),MONTH('Compound Interest Calculator'!$F$12)+B181*(12/p)+1,0),DATE(YEAR('Compound Interest Calculator'!$F$12),MONTH('Compound Interest Calculator'!$F$12)+B181*(12/p),DAY('Compound Interest Calculator'!$F$12)))))))</f>
        <v/>
      </c>
      <c r="D181" s="25" t="str">
        <f t="shared" si="4"/>
        <v/>
      </c>
      <c r="E181" s="22" t="str">
        <f>IF(B181="","",SUM(D$4:D181)+PV)</f>
        <v/>
      </c>
      <c r="F181" s="22" t="str">
        <f>IF(B181="","",IF('Compound Interest Calculator'!$F$14="Daily",H180*( (1+rate)^(C181-C180)-1 ),H180*rate))</f>
        <v/>
      </c>
      <c r="G181" s="22" t="str">
        <f>IF(D181="","",SUM(F$4:F181))</f>
        <v/>
      </c>
      <c r="H181" s="23" t="str">
        <f t="shared" si="5"/>
        <v/>
      </c>
    </row>
    <row r="182" spans="2:8" x14ac:dyDescent="0.15">
      <c r="B182" s="21" t="str">
        <f>IF(H181="","",IF(B181&gt;='Compound Interest Calculator'!$F$10*p,"",B181+1))</f>
        <v/>
      </c>
      <c r="C182" s="27" t="str">
        <f>IF(B182="","",IF(p=52,C181+7,IF(p=26,C181+14,IF(p=24,IF(MOD(B182,2)=0,EDATE('Compound Interest Calculator'!$F$12,B182/2),C181+14),IF(DAY(DATE(YEAR('Compound Interest Calculator'!$F$12),MONTH('Compound Interest Calculator'!$F$12)+(B182-1)*(12/p),DAY('Compound Interest Calculator'!$F$12)))&lt;&gt;DAY('Compound Interest Calculator'!$F$12),DATE(YEAR('Compound Interest Calculator'!$F$12),MONTH('Compound Interest Calculator'!$F$12)+B182*(12/p)+1,0),DATE(YEAR('Compound Interest Calculator'!$F$12),MONTH('Compound Interest Calculator'!$F$12)+B182*(12/p),DAY('Compound Interest Calculator'!$F$12)))))))</f>
        <v/>
      </c>
      <c r="D182" s="25" t="str">
        <f t="shared" si="4"/>
        <v/>
      </c>
      <c r="E182" s="22" t="str">
        <f>IF(B182="","",SUM(D$4:D182)+PV)</f>
        <v/>
      </c>
      <c r="F182" s="22" t="str">
        <f>IF(B182="","",IF('Compound Interest Calculator'!$F$14="Daily",H181*( (1+rate)^(C182-C181)-1 ),H181*rate))</f>
        <v/>
      </c>
      <c r="G182" s="22" t="str">
        <f>IF(D182="","",SUM(F$4:F182))</f>
        <v/>
      </c>
      <c r="H182" s="23" t="str">
        <f t="shared" si="5"/>
        <v/>
      </c>
    </row>
    <row r="183" spans="2:8" x14ac:dyDescent="0.15">
      <c r="B183" s="21" t="str">
        <f>IF(H182="","",IF(B182&gt;='Compound Interest Calculator'!$F$10*p,"",B182+1))</f>
        <v/>
      </c>
      <c r="C183" s="27" t="str">
        <f>IF(B183="","",IF(p=52,C182+7,IF(p=26,C182+14,IF(p=24,IF(MOD(B183,2)=0,EDATE('Compound Interest Calculator'!$F$12,B183/2),C182+14),IF(DAY(DATE(YEAR('Compound Interest Calculator'!$F$12),MONTH('Compound Interest Calculator'!$F$12)+(B183-1)*(12/p),DAY('Compound Interest Calculator'!$F$12)))&lt;&gt;DAY('Compound Interest Calculator'!$F$12),DATE(YEAR('Compound Interest Calculator'!$F$12),MONTH('Compound Interest Calculator'!$F$12)+B183*(12/p)+1,0),DATE(YEAR('Compound Interest Calculator'!$F$12),MONTH('Compound Interest Calculator'!$F$12)+B183*(12/p),DAY('Compound Interest Calculator'!$F$12)))))))</f>
        <v/>
      </c>
      <c r="D183" s="25" t="str">
        <f t="shared" si="4"/>
        <v/>
      </c>
      <c r="E183" s="22" t="str">
        <f>IF(B183="","",SUM(D$4:D183)+PV)</f>
        <v/>
      </c>
      <c r="F183" s="22" t="str">
        <f>IF(B183="","",IF('Compound Interest Calculator'!$F$14="Daily",H182*( (1+rate)^(C183-C182)-1 ),H182*rate))</f>
        <v/>
      </c>
      <c r="G183" s="22" t="str">
        <f>IF(D183="","",SUM(F$4:F183))</f>
        <v/>
      </c>
      <c r="H183" s="23" t="str">
        <f t="shared" si="5"/>
        <v/>
      </c>
    </row>
    <row r="184" spans="2:8" x14ac:dyDescent="0.15">
      <c r="B184" s="21" t="str">
        <f>IF(H183="","",IF(B183&gt;='Compound Interest Calculator'!$F$10*p,"",B183+1))</f>
        <v/>
      </c>
      <c r="C184" s="27" t="str">
        <f>IF(B184="","",IF(p=52,C183+7,IF(p=26,C183+14,IF(p=24,IF(MOD(B184,2)=0,EDATE('Compound Interest Calculator'!$F$12,B184/2),C183+14),IF(DAY(DATE(YEAR('Compound Interest Calculator'!$F$12),MONTH('Compound Interest Calculator'!$F$12)+(B184-1)*(12/p),DAY('Compound Interest Calculator'!$F$12)))&lt;&gt;DAY('Compound Interest Calculator'!$F$12),DATE(YEAR('Compound Interest Calculator'!$F$12),MONTH('Compound Interest Calculator'!$F$12)+B184*(12/p)+1,0),DATE(YEAR('Compound Interest Calculator'!$F$12),MONTH('Compound Interest Calculator'!$F$12)+B184*(12/p),DAY('Compound Interest Calculator'!$F$12)))))))</f>
        <v/>
      </c>
      <c r="D184" s="25" t="str">
        <f t="shared" si="4"/>
        <v/>
      </c>
      <c r="E184" s="22" t="str">
        <f>IF(B184="","",SUM(D$4:D184)+PV)</f>
        <v/>
      </c>
      <c r="F184" s="22" t="str">
        <f>IF(B184="","",IF('Compound Interest Calculator'!$F$14="Daily",H183*( (1+rate)^(C184-C183)-1 ),H183*rate))</f>
        <v/>
      </c>
      <c r="G184" s="22" t="str">
        <f>IF(D184="","",SUM(F$4:F184))</f>
        <v/>
      </c>
      <c r="H184" s="23" t="str">
        <f t="shared" si="5"/>
        <v/>
      </c>
    </row>
    <row r="185" spans="2:8" x14ac:dyDescent="0.15">
      <c r="B185" s="21" t="str">
        <f>IF(H184="","",IF(B184&gt;='Compound Interest Calculator'!$F$10*p,"",B184+1))</f>
        <v/>
      </c>
      <c r="C185" s="27" t="str">
        <f>IF(B185="","",IF(p=52,C184+7,IF(p=26,C184+14,IF(p=24,IF(MOD(B185,2)=0,EDATE('Compound Interest Calculator'!$F$12,B185/2),C184+14),IF(DAY(DATE(YEAR('Compound Interest Calculator'!$F$12),MONTH('Compound Interest Calculator'!$F$12)+(B185-1)*(12/p),DAY('Compound Interest Calculator'!$F$12)))&lt;&gt;DAY('Compound Interest Calculator'!$F$12),DATE(YEAR('Compound Interest Calculator'!$F$12),MONTH('Compound Interest Calculator'!$F$12)+B185*(12/p)+1,0),DATE(YEAR('Compound Interest Calculator'!$F$12),MONTH('Compound Interest Calculator'!$F$12)+B185*(12/p),DAY('Compound Interest Calculator'!$F$12)))))))</f>
        <v/>
      </c>
      <c r="D185" s="25" t="str">
        <f t="shared" si="4"/>
        <v/>
      </c>
      <c r="E185" s="22" t="str">
        <f>IF(B185="","",SUM(D$4:D185)+PV)</f>
        <v/>
      </c>
      <c r="F185" s="22" t="str">
        <f>IF(B185="","",IF('Compound Interest Calculator'!$F$14="Daily",H184*( (1+rate)^(C185-C184)-1 ),H184*rate))</f>
        <v/>
      </c>
      <c r="G185" s="22" t="str">
        <f>IF(D185="","",SUM(F$4:F185))</f>
        <v/>
      </c>
      <c r="H185" s="23" t="str">
        <f t="shared" si="5"/>
        <v/>
      </c>
    </row>
    <row r="186" spans="2:8" x14ac:dyDescent="0.15">
      <c r="B186" s="21" t="str">
        <f>IF(H185="","",IF(B185&gt;='Compound Interest Calculator'!$F$10*p,"",B185+1))</f>
        <v/>
      </c>
      <c r="C186" s="27" t="str">
        <f>IF(B186="","",IF(p=52,C185+7,IF(p=26,C185+14,IF(p=24,IF(MOD(B186,2)=0,EDATE('Compound Interest Calculator'!$F$12,B186/2),C185+14),IF(DAY(DATE(YEAR('Compound Interest Calculator'!$F$12),MONTH('Compound Interest Calculator'!$F$12)+(B186-1)*(12/p),DAY('Compound Interest Calculator'!$F$12)))&lt;&gt;DAY('Compound Interest Calculator'!$F$12),DATE(YEAR('Compound Interest Calculator'!$F$12),MONTH('Compound Interest Calculator'!$F$12)+B186*(12/p)+1,0),DATE(YEAR('Compound Interest Calculator'!$F$12),MONTH('Compound Interest Calculator'!$F$12)+B186*(12/p),DAY('Compound Interest Calculator'!$F$12)))))))</f>
        <v/>
      </c>
      <c r="D186" s="25" t="str">
        <f t="shared" si="4"/>
        <v/>
      </c>
      <c r="E186" s="22" t="str">
        <f>IF(B186="","",SUM(D$4:D186)+PV)</f>
        <v/>
      </c>
      <c r="F186" s="22" t="str">
        <f>IF(B186="","",IF('Compound Interest Calculator'!$F$14="Daily",H185*( (1+rate)^(C186-C185)-1 ),H185*rate))</f>
        <v/>
      </c>
      <c r="G186" s="22" t="str">
        <f>IF(D186="","",SUM(F$4:F186))</f>
        <v/>
      </c>
      <c r="H186" s="23" t="str">
        <f t="shared" si="5"/>
        <v/>
      </c>
    </row>
    <row r="187" spans="2:8" x14ac:dyDescent="0.15">
      <c r="B187" s="21" t="str">
        <f>IF(H186="","",IF(B186&gt;='Compound Interest Calculator'!$F$10*p,"",B186+1))</f>
        <v/>
      </c>
      <c r="C187" s="27" t="str">
        <f>IF(B187="","",IF(p=52,C186+7,IF(p=26,C186+14,IF(p=24,IF(MOD(B187,2)=0,EDATE('Compound Interest Calculator'!$F$12,B187/2),C186+14),IF(DAY(DATE(YEAR('Compound Interest Calculator'!$F$12),MONTH('Compound Interest Calculator'!$F$12)+(B187-1)*(12/p),DAY('Compound Interest Calculator'!$F$12)))&lt;&gt;DAY('Compound Interest Calculator'!$F$12),DATE(YEAR('Compound Interest Calculator'!$F$12),MONTH('Compound Interest Calculator'!$F$12)+B187*(12/p)+1,0),DATE(YEAR('Compound Interest Calculator'!$F$12),MONTH('Compound Interest Calculator'!$F$12)+B187*(12/p),DAY('Compound Interest Calculator'!$F$12)))))))</f>
        <v/>
      </c>
      <c r="D187" s="25" t="str">
        <f t="shared" si="4"/>
        <v/>
      </c>
      <c r="E187" s="22" t="str">
        <f>IF(B187="","",SUM(D$4:D187)+PV)</f>
        <v/>
      </c>
      <c r="F187" s="22" t="str">
        <f>IF(B187="","",IF('Compound Interest Calculator'!$F$14="Daily",H186*( (1+rate)^(C187-C186)-1 ),H186*rate))</f>
        <v/>
      </c>
      <c r="G187" s="22" t="str">
        <f>IF(D187="","",SUM(F$4:F187))</f>
        <v/>
      </c>
      <c r="H187" s="23" t="str">
        <f t="shared" si="5"/>
        <v/>
      </c>
    </row>
    <row r="188" spans="2:8" x14ac:dyDescent="0.15">
      <c r="B188" s="21" t="str">
        <f>IF(H187="","",IF(B187&gt;='Compound Interest Calculator'!$F$10*p,"",B187+1))</f>
        <v/>
      </c>
      <c r="C188" s="27" t="str">
        <f>IF(B188="","",IF(p=52,C187+7,IF(p=26,C187+14,IF(p=24,IF(MOD(B188,2)=0,EDATE('Compound Interest Calculator'!$F$12,B188/2),C187+14),IF(DAY(DATE(YEAR('Compound Interest Calculator'!$F$12),MONTH('Compound Interest Calculator'!$F$12)+(B188-1)*(12/p),DAY('Compound Interest Calculator'!$F$12)))&lt;&gt;DAY('Compound Interest Calculator'!$F$12),DATE(YEAR('Compound Interest Calculator'!$F$12),MONTH('Compound Interest Calculator'!$F$12)+B188*(12/p)+1,0),DATE(YEAR('Compound Interest Calculator'!$F$12),MONTH('Compound Interest Calculator'!$F$12)+B188*(12/p),DAY('Compound Interest Calculator'!$F$12)))))))</f>
        <v/>
      </c>
      <c r="D188" s="25" t="str">
        <f t="shared" si="4"/>
        <v/>
      </c>
      <c r="E188" s="22" t="str">
        <f>IF(B188="","",SUM(D$4:D188)+PV)</f>
        <v/>
      </c>
      <c r="F188" s="22" t="str">
        <f>IF(B188="","",IF('Compound Interest Calculator'!$F$14="Daily",H187*( (1+rate)^(C188-C187)-1 ),H187*rate))</f>
        <v/>
      </c>
      <c r="G188" s="22" t="str">
        <f>IF(D188="","",SUM(F$4:F188))</f>
        <v/>
      </c>
      <c r="H188" s="23" t="str">
        <f t="shared" si="5"/>
        <v/>
      </c>
    </row>
    <row r="189" spans="2:8" x14ac:dyDescent="0.15">
      <c r="B189" s="21" t="str">
        <f>IF(H188="","",IF(B188&gt;='Compound Interest Calculator'!$F$10*p,"",B188+1))</f>
        <v/>
      </c>
      <c r="C189" s="27" t="str">
        <f>IF(B189="","",IF(p=52,C188+7,IF(p=26,C188+14,IF(p=24,IF(MOD(B189,2)=0,EDATE('Compound Interest Calculator'!$F$12,B189/2),C188+14),IF(DAY(DATE(YEAR('Compound Interest Calculator'!$F$12),MONTH('Compound Interest Calculator'!$F$12)+(B189-1)*(12/p),DAY('Compound Interest Calculator'!$F$12)))&lt;&gt;DAY('Compound Interest Calculator'!$F$12),DATE(YEAR('Compound Interest Calculator'!$F$12),MONTH('Compound Interest Calculator'!$F$12)+B189*(12/p)+1,0),DATE(YEAR('Compound Interest Calculator'!$F$12),MONTH('Compound Interest Calculator'!$F$12)+B189*(12/p),DAY('Compound Interest Calculator'!$F$12)))))))</f>
        <v/>
      </c>
      <c r="D189" s="25" t="str">
        <f t="shared" si="4"/>
        <v/>
      </c>
      <c r="E189" s="22" t="str">
        <f>IF(B189="","",SUM(D$4:D189)+PV)</f>
        <v/>
      </c>
      <c r="F189" s="22" t="str">
        <f>IF(B189="","",IF('Compound Interest Calculator'!$F$14="Daily",H188*( (1+rate)^(C189-C188)-1 ),H188*rate))</f>
        <v/>
      </c>
      <c r="G189" s="22" t="str">
        <f>IF(D189="","",SUM(F$4:F189))</f>
        <v/>
      </c>
      <c r="H189" s="23" t="str">
        <f t="shared" si="5"/>
        <v/>
      </c>
    </row>
    <row r="190" spans="2:8" x14ac:dyDescent="0.15">
      <c r="B190" s="21" t="str">
        <f>IF(H189="","",IF(B189&gt;='Compound Interest Calculator'!$F$10*p,"",B189+1))</f>
        <v/>
      </c>
      <c r="C190" s="27" t="str">
        <f>IF(B190="","",IF(p=52,C189+7,IF(p=26,C189+14,IF(p=24,IF(MOD(B190,2)=0,EDATE('Compound Interest Calculator'!$F$12,B190/2),C189+14),IF(DAY(DATE(YEAR('Compound Interest Calculator'!$F$12),MONTH('Compound Interest Calculator'!$F$12)+(B190-1)*(12/p),DAY('Compound Interest Calculator'!$F$12)))&lt;&gt;DAY('Compound Interest Calculator'!$F$12),DATE(YEAR('Compound Interest Calculator'!$F$12),MONTH('Compound Interest Calculator'!$F$12)+B190*(12/p)+1,0),DATE(YEAR('Compound Interest Calculator'!$F$12),MONTH('Compound Interest Calculator'!$F$12)+B190*(12/p),DAY('Compound Interest Calculator'!$F$12)))))))</f>
        <v/>
      </c>
      <c r="D190" s="25" t="str">
        <f t="shared" si="4"/>
        <v/>
      </c>
      <c r="E190" s="22" t="str">
        <f>IF(B190="","",SUM(D$4:D190)+PV)</f>
        <v/>
      </c>
      <c r="F190" s="22" t="str">
        <f>IF(B190="","",IF('Compound Interest Calculator'!$F$14="Daily",H189*( (1+rate)^(C190-C189)-1 ),H189*rate))</f>
        <v/>
      </c>
      <c r="G190" s="22" t="str">
        <f>IF(D190="","",SUM(F$4:F190))</f>
        <v/>
      </c>
      <c r="H190" s="23" t="str">
        <f t="shared" si="5"/>
        <v/>
      </c>
    </row>
    <row r="191" spans="2:8" x14ac:dyDescent="0.15">
      <c r="B191" s="21" t="str">
        <f>IF(H190="","",IF(B190&gt;='Compound Interest Calculator'!$F$10*p,"",B190+1))</f>
        <v/>
      </c>
      <c r="C191" s="27" t="str">
        <f>IF(B191="","",IF(p=52,C190+7,IF(p=26,C190+14,IF(p=24,IF(MOD(B191,2)=0,EDATE('Compound Interest Calculator'!$F$12,B191/2),C190+14),IF(DAY(DATE(YEAR('Compound Interest Calculator'!$F$12),MONTH('Compound Interest Calculator'!$F$12)+(B191-1)*(12/p),DAY('Compound Interest Calculator'!$F$12)))&lt;&gt;DAY('Compound Interest Calculator'!$F$12),DATE(YEAR('Compound Interest Calculator'!$F$12),MONTH('Compound Interest Calculator'!$F$12)+B191*(12/p)+1,0),DATE(YEAR('Compound Interest Calculator'!$F$12),MONTH('Compound Interest Calculator'!$F$12)+B191*(12/p),DAY('Compound Interest Calculator'!$F$12)))))))</f>
        <v/>
      </c>
      <c r="D191" s="25" t="str">
        <f t="shared" si="4"/>
        <v/>
      </c>
      <c r="E191" s="22" t="str">
        <f>IF(B191="","",SUM(D$4:D191)+PV)</f>
        <v/>
      </c>
      <c r="F191" s="22" t="str">
        <f>IF(B191="","",IF('Compound Interest Calculator'!$F$14="Daily",H190*( (1+rate)^(C191-C190)-1 ),H190*rate))</f>
        <v/>
      </c>
      <c r="G191" s="22" t="str">
        <f>IF(D191="","",SUM(F$4:F191))</f>
        <v/>
      </c>
      <c r="H191" s="23" t="str">
        <f t="shared" si="5"/>
        <v/>
      </c>
    </row>
    <row r="192" spans="2:8" x14ac:dyDescent="0.15">
      <c r="B192" s="21" t="str">
        <f>IF(H191="","",IF(B191&gt;='Compound Interest Calculator'!$F$10*p,"",B191+1))</f>
        <v/>
      </c>
      <c r="C192" s="27" t="str">
        <f>IF(B192="","",IF(p=52,C191+7,IF(p=26,C191+14,IF(p=24,IF(MOD(B192,2)=0,EDATE('Compound Interest Calculator'!$F$12,B192/2),C191+14),IF(DAY(DATE(YEAR('Compound Interest Calculator'!$F$12),MONTH('Compound Interest Calculator'!$F$12)+(B192-1)*(12/p),DAY('Compound Interest Calculator'!$F$12)))&lt;&gt;DAY('Compound Interest Calculator'!$F$12),DATE(YEAR('Compound Interest Calculator'!$F$12),MONTH('Compound Interest Calculator'!$F$12)+B192*(12/p)+1,0),DATE(YEAR('Compound Interest Calculator'!$F$12),MONTH('Compound Interest Calculator'!$F$12)+B192*(12/p),DAY('Compound Interest Calculator'!$F$12)))))))</f>
        <v/>
      </c>
      <c r="D192" s="25" t="str">
        <f t="shared" si="4"/>
        <v/>
      </c>
      <c r="E192" s="22" t="str">
        <f>IF(B192="","",SUM(D$4:D192)+PV)</f>
        <v/>
      </c>
      <c r="F192" s="22" t="str">
        <f>IF(B192="","",IF('Compound Interest Calculator'!$F$14="Daily",H191*( (1+rate)^(C192-C191)-1 ),H191*rate))</f>
        <v/>
      </c>
      <c r="G192" s="22" t="str">
        <f>IF(D192="","",SUM(F$4:F192))</f>
        <v/>
      </c>
      <c r="H192" s="23" t="str">
        <f t="shared" si="5"/>
        <v/>
      </c>
    </row>
    <row r="193" spans="2:8" x14ac:dyDescent="0.15">
      <c r="B193" s="21" t="str">
        <f>IF(H192="","",IF(B192&gt;='Compound Interest Calculator'!$F$10*p,"",B192+1))</f>
        <v/>
      </c>
      <c r="C193" s="27" t="str">
        <f>IF(B193="","",IF(p=52,C192+7,IF(p=26,C192+14,IF(p=24,IF(MOD(B193,2)=0,EDATE('Compound Interest Calculator'!$F$12,B193/2),C192+14),IF(DAY(DATE(YEAR('Compound Interest Calculator'!$F$12),MONTH('Compound Interest Calculator'!$F$12)+(B193-1)*(12/p),DAY('Compound Interest Calculator'!$F$12)))&lt;&gt;DAY('Compound Interest Calculator'!$F$12),DATE(YEAR('Compound Interest Calculator'!$F$12),MONTH('Compound Interest Calculator'!$F$12)+B193*(12/p)+1,0),DATE(YEAR('Compound Interest Calculator'!$F$12),MONTH('Compound Interest Calculator'!$F$12)+B193*(12/p),DAY('Compound Interest Calculator'!$F$12)))))))</f>
        <v/>
      </c>
      <c r="D193" s="25" t="str">
        <f t="shared" si="4"/>
        <v/>
      </c>
      <c r="E193" s="22" t="str">
        <f>IF(B193="","",SUM(D$4:D193)+PV)</f>
        <v/>
      </c>
      <c r="F193" s="22" t="str">
        <f>IF(B193="","",IF('Compound Interest Calculator'!$F$14="Daily",H192*( (1+rate)^(C193-C192)-1 ),H192*rate))</f>
        <v/>
      </c>
      <c r="G193" s="22" t="str">
        <f>IF(D193="","",SUM(F$4:F193))</f>
        <v/>
      </c>
      <c r="H193" s="23" t="str">
        <f t="shared" si="5"/>
        <v/>
      </c>
    </row>
    <row r="194" spans="2:8" x14ac:dyDescent="0.15">
      <c r="B194" s="21" t="str">
        <f>IF(H193="","",IF(B193&gt;='Compound Interest Calculator'!$F$10*p,"",B193+1))</f>
        <v/>
      </c>
      <c r="C194" s="27" t="str">
        <f>IF(B194="","",IF(p=52,C193+7,IF(p=26,C193+14,IF(p=24,IF(MOD(B194,2)=0,EDATE('Compound Interest Calculator'!$F$12,B194/2),C193+14),IF(DAY(DATE(YEAR('Compound Interest Calculator'!$F$12),MONTH('Compound Interest Calculator'!$F$12)+(B194-1)*(12/p),DAY('Compound Interest Calculator'!$F$12)))&lt;&gt;DAY('Compound Interest Calculator'!$F$12),DATE(YEAR('Compound Interest Calculator'!$F$12),MONTH('Compound Interest Calculator'!$F$12)+B194*(12/p)+1,0),DATE(YEAR('Compound Interest Calculator'!$F$12),MONTH('Compound Interest Calculator'!$F$12)+B194*(12/p),DAY('Compound Interest Calculator'!$F$12)))))))</f>
        <v/>
      </c>
      <c r="D194" s="25" t="str">
        <f t="shared" si="4"/>
        <v/>
      </c>
      <c r="E194" s="22" t="str">
        <f>IF(B194="","",SUM(D$4:D194)+PV)</f>
        <v/>
      </c>
      <c r="F194" s="22" t="str">
        <f>IF(B194="","",IF('Compound Interest Calculator'!$F$14="Daily",H193*( (1+rate)^(C194-C193)-1 ),H193*rate))</f>
        <v/>
      </c>
      <c r="G194" s="22" t="str">
        <f>IF(D194="","",SUM(F$4:F194))</f>
        <v/>
      </c>
      <c r="H194" s="23" t="str">
        <f t="shared" si="5"/>
        <v/>
      </c>
    </row>
    <row r="195" spans="2:8" x14ac:dyDescent="0.15">
      <c r="B195" s="21" t="str">
        <f>IF(H194="","",IF(B194&gt;='Compound Interest Calculator'!$F$10*p,"",B194+1))</f>
        <v/>
      </c>
      <c r="C195" s="27" t="str">
        <f>IF(B195="","",IF(p=52,C194+7,IF(p=26,C194+14,IF(p=24,IF(MOD(B195,2)=0,EDATE('Compound Interest Calculator'!$F$12,B195/2),C194+14),IF(DAY(DATE(YEAR('Compound Interest Calculator'!$F$12),MONTH('Compound Interest Calculator'!$F$12)+(B195-1)*(12/p),DAY('Compound Interest Calculator'!$F$12)))&lt;&gt;DAY('Compound Interest Calculator'!$F$12),DATE(YEAR('Compound Interest Calculator'!$F$12),MONTH('Compound Interest Calculator'!$F$12)+B195*(12/p)+1,0),DATE(YEAR('Compound Interest Calculator'!$F$12),MONTH('Compound Interest Calculator'!$F$12)+B195*(12/p),DAY('Compound Interest Calculator'!$F$12)))))))</f>
        <v/>
      </c>
      <c r="D195" s="25" t="str">
        <f t="shared" si="4"/>
        <v/>
      </c>
      <c r="E195" s="22" t="str">
        <f>IF(B195="","",SUM(D$4:D195)+PV)</f>
        <v/>
      </c>
      <c r="F195" s="22" t="str">
        <f>IF(B195="","",IF('Compound Interest Calculator'!$F$14="Daily",H194*( (1+rate)^(C195-C194)-1 ),H194*rate))</f>
        <v/>
      </c>
      <c r="G195" s="22" t="str">
        <f>IF(D195="","",SUM(F$4:F195))</f>
        <v/>
      </c>
      <c r="H195" s="23" t="str">
        <f t="shared" si="5"/>
        <v/>
      </c>
    </row>
    <row r="196" spans="2:8" x14ac:dyDescent="0.15">
      <c r="B196" s="21" t="str">
        <f>IF(H195="","",IF(B195&gt;='Compound Interest Calculator'!$F$10*p,"",B195+1))</f>
        <v/>
      </c>
      <c r="C196" s="27" t="str">
        <f>IF(B196="","",IF(p=52,C195+7,IF(p=26,C195+14,IF(p=24,IF(MOD(B196,2)=0,EDATE('Compound Interest Calculator'!$F$12,B196/2),C195+14),IF(DAY(DATE(YEAR('Compound Interest Calculator'!$F$12),MONTH('Compound Interest Calculator'!$F$12)+(B196-1)*(12/p),DAY('Compound Interest Calculator'!$F$12)))&lt;&gt;DAY('Compound Interest Calculator'!$F$12),DATE(YEAR('Compound Interest Calculator'!$F$12),MONTH('Compound Interest Calculator'!$F$12)+B196*(12/p)+1,0),DATE(YEAR('Compound Interest Calculator'!$F$12),MONTH('Compound Interest Calculator'!$F$12)+B196*(12/p),DAY('Compound Interest Calculator'!$F$12)))))))</f>
        <v/>
      </c>
      <c r="D196" s="25" t="str">
        <f t="shared" si="4"/>
        <v/>
      </c>
      <c r="E196" s="22" t="str">
        <f>IF(B196="","",SUM(D$4:D196)+PV)</f>
        <v/>
      </c>
      <c r="F196" s="22" t="str">
        <f>IF(B196="","",IF('Compound Interest Calculator'!$F$14="Daily",H195*( (1+rate)^(C196-C195)-1 ),H195*rate))</f>
        <v/>
      </c>
      <c r="G196" s="22" t="str">
        <f>IF(D196="","",SUM(F$4:F196))</f>
        <v/>
      </c>
      <c r="H196" s="23" t="str">
        <f t="shared" si="5"/>
        <v/>
      </c>
    </row>
    <row r="197" spans="2:8" x14ac:dyDescent="0.15">
      <c r="B197" s="21" t="str">
        <f>IF(H196="","",IF(B196&gt;='Compound Interest Calculator'!$F$10*p,"",B196+1))</f>
        <v/>
      </c>
      <c r="C197" s="27" t="str">
        <f>IF(B197="","",IF(p=52,C196+7,IF(p=26,C196+14,IF(p=24,IF(MOD(B197,2)=0,EDATE('Compound Interest Calculator'!$F$12,B197/2),C196+14),IF(DAY(DATE(YEAR('Compound Interest Calculator'!$F$12),MONTH('Compound Interest Calculator'!$F$12)+(B197-1)*(12/p),DAY('Compound Interest Calculator'!$F$12)))&lt;&gt;DAY('Compound Interest Calculator'!$F$12),DATE(YEAR('Compound Interest Calculator'!$F$12),MONTH('Compound Interest Calculator'!$F$12)+B197*(12/p)+1,0),DATE(YEAR('Compound Interest Calculator'!$F$12),MONTH('Compound Interest Calculator'!$F$12)+B197*(12/p),DAY('Compound Interest Calculator'!$F$12)))))))</f>
        <v/>
      </c>
      <c r="D197" s="25" t="str">
        <f t="shared" si="4"/>
        <v/>
      </c>
      <c r="E197" s="22" t="str">
        <f>IF(B197="","",SUM(D$4:D197)+PV)</f>
        <v/>
      </c>
      <c r="F197" s="22" t="str">
        <f>IF(B197="","",IF('Compound Interest Calculator'!$F$14="Daily",H196*( (1+rate)^(C197-C196)-1 ),H196*rate))</f>
        <v/>
      </c>
      <c r="G197" s="22" t="str">
        <f>IF(D197="","",SUM(F$4:F197))</f>
        <v/>
      </c>
      <c r="H197" s="23" t="str">
        <f t="shared" si="5"/>
        <v/>
      </c>
    </row>
    <row r="198" spans="2:8" x14ac:dyDescent="0.15">
      <c r="B198" s="21" t="str">
        <f>IF(H197="","",IF(B197&gt;='Compound Interest Calculator'!$F$10*p,"",B197+1))</f>
        <v/>
      </c>
      <c r="C198" s="27" t="str">
        <f>IF(B198="","",IF(p=52,C197+7,IF(p=26,C197+14,IF(p=24,IF(MOD(B198,2)=0,EDATE('Compound Interest Calculator'!$F$12,B198/2),C197+14),IF(DAY(DATE(YEAR('Compound Interest Calculator'!$F$12),MONTH('Compound Interest Calculator'!$F$12)+(B198-1)*(12/p),DAY('Compound Interest Calculator'!$F$12)))&lt;&gt;DAY('Compound Interest Calculator'!$F$12),DATE(YEAR('Compound Interest Calculator'!$F$12),MONTH('Compound Interest Calculator'!$F$12)+B198*(12/p)+1,0),DATE(YEAR('Compound Interest Calculator'!$F$12),MONTH('Compound Interest Calculator'!$F$12)+B198*(12/p),DAY('Compound Interest Calculator'!$F$12)))))))</f>
        <v/>
      </c>
      <c r="D198" s="25" t="str">
        <f t="shared" ref="D198:D261" si="6">IF(B198="","",A)</f>
        <v/>
      </c>
      <c r="E198" s="22" t="str">
        <f>IF(B198="","",SUM(D$4:D198)+PV)</f>
        <v/>
      </c>
      <c r="F198" s="22" t="str">
        <f>IF(B198="","",IF('Compound Interest Calculator'!$F$14="Daily",H197*( (1+rate)^(C198-C197)-1 ),H197*rate))</f>
        <v/>
      </c>
      <c r="G198" s="22" t="str">
        <f>IF(D198="","",SUM(F$4:F198))</f>
        <v/>
      </c>
      <c r="H198" s="23" t="str">
        <f t="shared" ref="H198:H261" si="7">IF(B198="","",H197+F198+D198)</f>
        <v/>
      </c>
    </row>
    <row r="199" spans="2:8" x14ac:dyDescent="0.15">
      <c r="B199" s="21" t="str">
        <f>IF(H198="","",IF(B198&gt;='Compound Interest Calculator'!$F$10*p,"",B198+1))</f>
        <v/>
      </c>
      <c r="C199" s="27" t="str">
        <f>IF(B199="","",IF(p=52,C198+7,IF(p=26,C198+14,IF(p=24,IF(MOD(B199,2)=0,EDATE('Compound Interest Calculator'!$F$12,B199/2),C198+14),IF(DAY(DATE(YEAR('Compound Interest Calculator'!$F$12),MONTH('Compound Interest Calculator'!$F$12)+(B199-1)*(12/p),DAY('Compound Interest Calculator'!$F$12)))&lt;&gt;DAY('Compound Interest Calculator'!$F$12),DATE(YEAR('Compound Interest Calculator'!$F$12),MONTH('Compound Interest Calculator'!$F$12)+B199*(12/p)+1,0),DATE(YEAR('Compound Interest Calculator'!$F$12),MONTH('Compound Interest Calculator'!$F$12)+B199*(12/p),DAY('Compound Interest Calculator'!$F$12)))))))</f>
        <v/>
      </c>
      <c r="D199" s="25" t="str">
        <f t="shared" si="6"/>
        <v/>
      </c>
      <c r="E199" s="22" t="str">
        <f>IF(B199="","",SUM(D$4:D199)+PV)</f>
        <v/>
      </c>
      <c r="F199" s="22" t="str">
        <f>IF(B199="","",IF('Compound Interest Calculator'!$F$14="Daily",H198*( (1+rate)^(C199-C198)-1 ),H198*rate))</f>
        <v/>
      </c>
      <c r="G199" s="22" t="str">
        <f>IF(D199="","",SUM(F$4:F199))</f>
        <v/>
      </c>
      <c r="H199" s="23" t="str">
        <f t="shared" si="7"/>
        <v/>
      </c>
    </row>
    <row r="200" spans="2:8" x14ac:dyDescent="0.15">
      <c r="B200" s="21" t="str">
        <f>IF(H199="","",IF(B199&gt;='Compound Interest Calculator'!$F$10*p,"",B199+1))</f>
        <v/>
      </c>
      <c r="C200" s="27" t="str">
        <f>IF(B200="","",IF(p=52,C199+7,IF(p=26,C199+14,IF(p=24,IF(MOD(B200,2)=0,EDATE('Compound Interest Calculator'!$F$12,B200/2),C199+14),IF(DAY(DATE(YEAR('Compound Interest Calculator'!$F$12),MONTH('Compound Interest Calculator'!$F$12)+(B200-1)*(12/p),DAY('Compound Interest Calculator'!$F$12)))&lt;&gt;DAY('Compound Interest Calculator'!$F$12),DATE(YEAR('Compound Interest Calculator'!$F$12),MONTH('Compound Interest Calculator'!$F$12)+B200*(12/p)+1,0),DATE(YEAR('Compound Interest Calculator'!$F$12),MONTH('Compound Interest Calculator'!$F$12)+B200*(12/p),DAY('Compound Interest Calculator'!$F$12)))))))</f>
        <v/>
      </c>
      <c r="D200" s="25" t="str">
        <f t="shared" si="6"/>
        <v/>
      </c>
      <c r="E200" s="22" t="str">
        <f>IF(B200="","",SUM(D$4:D200)+PV)</f>
        <v/>
      </c>
      <c r="F200" s="22" t="str">
        <f>IF(B200="","",IF('Compound Interest Calculator'!$F$14="Daily",H199*( (1+rate)^(C200-C199)-1 ),H199*rate))</f>
        <v/>
      </c>
      <c r="G200" s="22" t="str">
        <f>IF(D200="","",SUM(F$4:F200))</f>
        <v/>
      </c>
      <c r="H200" s="23" t="str">
        <f t="shared" si="7"/>
        <v/>
      </c>
    </row>
    <row r="201" spans="2:8" x14ac:dyDescent="0.15">
      <c r="B201" s="21" t="str">
        <f>IF(H200="","",IF(B200&gt;='Compound Interest Calculator'!$F$10*p,"",B200+1))</f>
        <v/>
      </c>
      <c r="C201" s="27" t="str">
        <f>IF(B201="","",IF(p=52,C200+7,IF(p=26,C200+14,IF(p=24,IF(MOD(B201,2)=0,EDATE('Compound Interest Calculator'!$F$12,B201/2),C200+14),IF(DAY(DATE(YEAR('Compound Interest Calculator'!$F$12),MONTH('Compound Interest Calculator'!$F$12)+(B201-1)*(12/p),DAY('Compound Interest Calculator'!$F$12)))&lt;&gt;DAY('Compound Interest Calculator'!$F$12),DATE(YEAR('Compound Interest Calculator'!$F$12),MONTH('Compound Interest Calculator'!$F$12)+B201*(12/p)+1,0),DATE(YEAR('Compound Interest Calculator'!$F$12),MONTH('Compound Interest Calculator'!$F$12)+B201*(12/p),DAY('Compound Interest Calculator'!$F$12)))))))</f>
        <v/>
      </c>
      <c r="D201" s="25" t="str">
        <f t="shared" si="6"/>
        <v/>
      </c>
      <c r="E201" s="22" t="str">
        <f>IF(B201="","",SUM(D$4:D201)+PV)</f>
        <v/>
      </c>
      <c r="F201" s="22" t="str">
        <f>IF(B201="","",IF('Compound Interest Calculator'!$F$14="Daily",H200*( (1+rate)^(C201-C200)-1 ),H200*rate))</f>
        <v/>
      </c>
      <c r="G201" s="22" t="str">
        <f>IF(D201="","",SUM(F$4:F201))</f>
        <v/>
      </c>
      <c r="H201" s="23" t="str">
        <f t="shared" si="7"/>
        <v/>
      </c>
    </row>
    <row r="202" spans="2:8" x14ac:dyDescent="0.15">
      <c r="B202" s="21" t="str">
        <f>IF(H201="","",IF(B201&gt;='Compound Interest Calculator'!$F$10*p,"",B201+1))</f>
        <v/>
      </c>
      <c r="C202" s="27" t="str">
        <f>IF(B202="","",IF(p=52,C201+7,IF(p=26,C201+14,IF(p=24,IF(MOD(B202,2)=0,EDATE('Compound Interest Calculator'!$F$12,B202/2),C201+14),IF(DAY(DATE(YEAR('Compound Interest Calculator'!$F$12),MONTH('Compound Interest Calculator'!$F$12)+(B202-1)*(12/p),DAY('Compound Interest Calculator'!$F$12)))&lt;&gt;DAY('Compound Interest Calculator'!$F$12),DATE(YEAR('Compound Interest Calculator'!$F$12),MONTH('Compound Interest Calculator'!$F$12)+B202*(12/p)+1,0),DATE(YEAR('Compound Interest Calculator'!$F$12),MONTH('Compound Interest Calculator'!$F$12)+B202*(12/p),DAY('Compound Interest Calculator'!$F$12)))))))</f>
        <v/>
      </c>
      <c r="D202" s="25" t="str">
        <f t="shared" si="6"/>
        <v/>
      </c>
      <c r="E202" s="22" t="str">
        <f>IF(B202="","",SUM(D$4:D202)+PV)</f>
        <v/>
      </c>
      <c r="F202" s="22" t="str">
        <f>IF(B202="","",IF('Compound Interest Calculator'!$F$14="Daily",H201*( (1+rate)^(C202-C201)-1 ),H201*rate))</f>
        <v/>
      </c>
      <c r="G202" s="22" t="str">
        <f>IF(D202="","",SUM(F$4:F202))</f>
        <v/>
      </c>
      <c r="H202" s="23" t="str">
        <f t="shared" si="7"/>
        <v/>
      </c>
    </row>
    <row r="203" spans="2:8" x14ac:dyDescent="0.15">
      <c r="B203" s="21" t="str">
        <f>IF(H202="","",IF(B202&gt;='Compound Interest Calculator'!$F$10*p,"",B202+1))</f>
        <v/>
      </c>
      <c r="C203" s="27" t="str">
        <f>IF(B203="","",IF(p=52,C202+7,IF(p=26,C202+14,IF(p=24,IF(MOD(B203,2)=0,EDATE('Compound Interest Calculator'!$F$12,B203/2),C202+14),IF(DAY(DATE(YEAR('Compound Interest Calculator'!$F$12),MONTH('Compound Interest Calculator'!$F$12)+(B203-1)*(12/p),DAY('Compound Interest Calculator'!$F$12)))&lt;&gt;DAY('Compound Interest Calculator'!$F$12),DATE(YEAR('Compound Interest Calculator'!$F$12),MONTH('Compound Interest Calculator'!$F$12)+B203*(12/p)+1,0),DATE(YEAR('Compound Interest Calculator'!$F$12),MONTH('Compound Interest Calculator'!$F$12)+B203*(12/p),DAY('Compound Interest Calculator'!$F$12)))))))</f>
        <v/>
      </c>
      <c r="D203" s="25" t="str">
        <f t="shared" si="6"/>
        <v/>
      </c>
      <c r="E203" s="22" t="str">
        <f>IF(B203="","",SUM(D$4:D203)+PV)</f>
        <v/>
      </c>
      <c r="F203" s="22" t="str">
        <f>IF(B203="","",IF('Compound Interest Calculator'!$F$14="Daily",H202*( (1+rate)^(C203-C202)-1 ),H202*rate))</f>
        <v/>
      </c>
      <c r="G203" s="22" t="str">
        <f>IF(D203="","",SUM(F$4:F203))</f>
        <v/>
      </c>
      <c r="H203" s="23" t="str">
        <f t="shared" si="7"/>
        <v/>
      </c>
    </row>
    <row r="204" spans="2:8" x14ac:dyDescent="0.15">
      <c r="B204" s="21" t="str">
        <f>IF(H203="","",IF(B203&gt;='Compound Interest Calculator'!$F$10*p,"",B203+1))</f>
        <v/>
      </c>
      <c r="C204" s="27" t="str">
        <f>IF(B204="","",IF(p=52,C203+7,IF(p=26,C203+14,IF(p=24,IF(MOD(B204,2)=0,EDATE('Compound Interest Calculator'!$F$12,B204/2),C203+14),IF(DAY(DATE(YEAR('Compound Interest Calculator'!$F$12),MONTH('Compound Interest Calculator'!$F$12)+(B204-1)*(12/p),DAY('Compound Interest Calculator'!$F$12)))&lt;&gt;DAY('Compound Interest Calculator'!$F$12),DATE(YEAR('Compound Interest Calculator'!$F$12),MONTH('Compound Interest Calculator'!$F$12)+B204*(12/p)+1,0),DATE(YEAR('Compound Interest Calculator'!$F$12),MONTH('Compound Interest Calculator'!$F$12)+B204*(12/p),DAY('Compound Interest Calculator'!$F$12)))))))</f>
        <v/>
      </c>
      <c r="D204" s="25" t="str">
        <f t="shared" si="6"/>
        <v/>
      </c>
      <c r="E204" s="22" t="str">
        <f>IF(B204="","",SUM(D$4:D204)+PV)</f>
        <v/>
      </c>
      <c r="F204" s="22" t="str">
        <f>IF(B204="","",IF('Compound Interest Calculator'!$F$14="Daily",H203*( (1+rate)^(C204-C203)-1 ),H203*rate))</f>
        <v/>
      </c>
      <c r="G204" s="22" t="str">
        <f>IF(D204="","",SUM(F$4:F204))</f>
        <v/>
      </c>
      <c r="H204" s="23" t="str">
        <f t="shared" si="7"/>
        <v/>
      </c>
    </row>
    <row r="205" spans="2:8" x14ac:dyDescent="0.15">
      <c r="B205" s="21" t="str">
        <f>IF(H204="","",IF(B204&gt;='Compound Interest Calculator'!$F$10*p,"",B204+1))</f>
        <v/>
      </c>
      <c r="C205" s="27" t="str">
        <f>IF(B205="","",IF(p=52,C204+7,IF(p=26,C204+14,IF(p=24,IF(MOD(B205,2)=0,EDATE('Compound Interest Calculator'!$F$12,B205/2),C204+14),IF(DAY(DATE(YEAR('Compound Interest Calculator'!$F$12),MONTH('Compound Interest Calculator'!$F$12)+(B205-1)*(12/p),DAY('Compound Interest Calculator'!$F$12)))&lt;&gt;DAY('Compound Interest Calculator'!$F$12),DATE(YEAR('Compound Interest Calculator'!$F$12),MONTH('Compound Interest Calculator'!$F$12)+B205*(12/p)+1,0),DATE(YEAR('Compound Interest Calculator'!$F$12),MONTH('Compound Interest Calculator'!$F$12)+B205*(12/p),DAY('Compound Interest Calculator'!$F$12)))))))</f>
        <v/>
      </c>
      <c r="D205" s="25" t="str">
        <f t="shared" si="6"/>
        <v/>
      </c>
      <c r="E205" s="22" t="str">
        <f>IF(B205="","",SUM(D$4:D205)+PV)</f>
        <v/>
      </c>
      <c r="F205" s="22" t="str">
        <f>IF(B205="","",IF('Compound Interest Calculator'!$F$14="Daily",H204*( (1+rate)^(C205-C204)-1 ),H204*rate))</f>
        <v/>
      </c>
      <c r="G205" s="22" t="str">
        <f>IF(D205="","",SUM(F$4:F205))</f>
        <v/>
      </c>
      <c r="H205" s="23" t="str">
        <f t="shared" si="7"/>
        <v/>
      </c>
    </row>
    <row r="206" spans="2:8" x14ac:dyDescent="0.15">
      <c r="B206" s="21" t="str">
        <f>IF(H205="","",IF(B205&gt;='Compound Interest Calculator'!$F$10*p,"",B205+1))</f>
        <v/>
      </c>
      <c r="C206" s="27" t="str">
        <f>IF(B206="","",IF(p=52,C205+7,IF(p=26,C205+14,IF(p=24,IF(MOD(B206,2)=0,EDATE('Compound Interest Calculator'!$F$12,B206/2),C205+14),IF(DAY(DATE(YEAR('Compound Interest Calculator'!$F$12),MONTH('Compound Interest Calculator'!$F$12)+(B206-1)*(12/p),DAY('Compound Interest Calculator'!$F$12)))&lt;&gt;DAY('Compound Interest Calculator'!$F$12),DATE(YEAR('Compound Interest Calculator'!$F$12),MONTH('Compound Interest Calculator'!$F$12)+B206*(12/p)+1,0),DATE(YEAR('Compound Interest Calculator'!$F$12),MONTH('Compound Interest Calculator'!$F$12)+B206*(12/p),DAY('Compound Interest Calculator'!$F$12)))))))</f>
        <v/>
      </c>
      <c r="D206" s="25" t="str">
        <f t="shared" si="6"/>
        <v/>
      </c>
      <c r="E206" s="22" t="str">
        <f>IF(B206="","",SUM(D$4:D206)+PV)</f>
        <v/>
      </c>
      <c r="F206" s="22" t="str">
        <f>IF(B206="","",IF('Compound Interest Calculator'!$F$14="Daily",H205*( (1+rate)^(C206-C205)-1 ),H205*rate))</f>
        <v/>
      </c>
      <c r="G206" s="22" t="str">
        <f>IF(D206="","",SUM(F$4:F206))</f>
        <v/>
      </c>
      <c r="H206" s="23" t="str">
        <f t="shared" si="7"/>
        <v/>
      </c>
    </row>
    <row r="207" spans="2:8" x14ac:dyDescent="0.15">
      <c r="B207" s="21" t="str">
        <f>IF(H206="","",IF(B206&gt;='Compound Interest Calculator'!$F$10*p,"",B206+1))</f>
        <v/>
      </c>
      <c r="C207" s="27" t="str">
        <f>IF(B207="","",IF(p=52,C206+7,IF(p=26,C206+14,IF(p=24,IF(MOD(B207,2)=0,EDATE('Compound Interest Calculator'!$F$12,B207/2),C206+14),IF(DAY(DATE(YEAR('Compound Interest Calculator'!$F$12),MONTH('Compound Interest Calculator'!$F$12)+(B207-1)*(12/p),DAY('Compound Interest Calculator'!$F$12)))&lt;&gt;DAY('Compound Interest Calculator'!$F$12),DATE(YEAR('Compound Interest Calculator'!$F$12),MONTH('Compound Interest Calculator'!$F$12)+B207*(12/p)+1,0),DATE(YEAR('Compound Interest Calculator'!$F$12),MONTH('Compound Interest Calculator'!$F$12)+B207*(12/p),DAY('Compound Interest Calculator'!$F$12)))))))</f>
        <v/>
      </c>
      <c r="D207" s="25" t="str">
        <f t="shared" si="6"/>
        <v/>
      </c>
      <c r="E207" s="22" t="str">
        <f>IF(B207="","",SUM(D$4:D207)+PV)</f>
        <v/>
      </c>
      <c r="F207" s="22" t="str">
        <f>IF(B207="","",IF('Compound Interest Calculator'!$F$14="Daily",H206*( (1+rate)^(C207-C206)-1 ),H206*rate))</f>
        <v/>
      </c>
      <c r="G207" s="22" t="str">
        <f>IF(D207="","",SUM(F$4:F207))</f>
        <v/>
      </c>
      <c r="H207" s="23" t="str">
        <f t="shared" si="7"/>
        <v/>
      </c>
    </row>
    <row r="208" spans="2:8" x14ac:dyDescent="0.15">
      <c r="B208" s="21" t="str">
        <f>IF(H207="","",IF(B207&gt;='Compound Interest Calculator'!$F$10*p,"",B207+1))</f>
        <v/>
      </c>
      <c r="C208" s="27" t="str">
        <f>IF(B208="","",IF(p=52,C207+7,IF(p=26,C207+14,IF(p=24,IF(MOD(B208,2)=0,EDATE('Compound Interest Calculator'!$F$12,B208/2),C207+14),IF(DAY(DATE(YEAR('Compound Interest Calculator'!$F$12),MONTH('Compound Interest Calculator'!$F$12)+(B208-1)*(12/p),DAY('Compound Interest Calculator'!$F$12)))&lt;&gt;DAY('Compound Interest Calculator'!$F$12),DATE(YEAR('Compound Interest Calculator'!$F$12),MONTH('Compound Interest Calculator'!$F$12)+B208*(12/p)+1,0),DATE(YEAR('Compound Interest Calculator'!$F$12),MONTH('Compound Interest Calculator'!$F$12)+B208*(12/p),DAY('Compound Interest Calculator'!$F$12)))))))</f>
        <v/>
      </c>
      <c r="D208" s="25" t="str">
        <f t="shared" si="6"/>
        <v/>
      </c>
      <c r="E208" s="22" t="str">
        <f>IF(B208="","",SUM(D$4:D208)+PV)</f>
        <v/>
      </c>
      <c r="F208" s="22" t="str">
        <f>IF(B208="","",IF('Compound Interest Calculator'!$F$14="Daily",H207*( (1+rate)^(C208-C207)-1 ),H207*rate))</f>
        <v/>
      </c>
      <c r="G208" s="22" t="str">
        <f>IF(D208="","",SUM(F$4:F208))</f>
        <v/>
      </c>
      <c r="H208" s="23" t="str">
        <f t="shared" si="7"/>
        <v/>
      </c>
    </row>
    <row r="209" spans="2:8" x14ac:dyDescent="0.15">
      <c r="B209" s="21" t="str">
        <f>IF(H208="","",IF(B208&gt;='Compound Interest Calculator'!$F$10*p,"",B208+1))</f>
        <v/>
      </c>
      <c r="C209" s="27" t="str">
        <f>IF(B209="","",IF(p=52,C208+7,IF(p=26,C208+14,IF(p=24,IF(MOD(B209,2)=0,EDATE('Compound Interest Calculator'!$F$12,B209/2),C208+14),IF(DAY(DATE(YEAR('Compound Interest Calculator'!$F$12),MONTH('Compound Interest Calculator'!$F$12)+(B209-1)*(12/p),DAY('Compound Interest Calculator'!$F$12)))&lt;&gt;DAY('Compound Interest Calculator'!$F$12),DATE(YEAR('Compound Interest Calculator'!$F$12),MONTH('Compound Interest Calculator'!$F$12)+B209*(12/p)+1,0),DATE(YEAR('Compound Interest Calculator'!$F$12),MONTH('Compound Interest Calculator'!$F$12)+B209*(12/p),DAY('Compound Interest Calculator'!$F$12)))))))</f>
        <v/>
      </c>
      <c r="D209" s="25" t="str">
        <f t="shared" si="6"/>
        <v/>
      </c>
      <c r="E209" s="22" t="str">
        <f>IF(B209="","",SUM(D$4:D209)+PV)</f>
        <v/>
      </c>
      <c r="F209" s="22" t="str">
        <f>IF(B209="","",IF('Compound Interest Calculator'!$F$14="Daily",H208*( (1+rate)^(C209-C208)-1 ),H208*rate))</f>
        <v/>
      </c>
      <c r="G209" s="22" t="str">
        <f>IF(D209="","",SUM(F$4:F209))</f>
        <v/>
      </c>
      <c r="H209" s="23" t="str">
        <f t="shared" si="7"/>
        <v/>
      </c>
    </row>
    <row r="210" spans="2:8" x14ac:dyDescent="0.15">
      <c r="B210" s="21" t="str">
        <f>IF(H209="","",IF(B209&gt;='Compound Interest Calculator'!$F$10*p,"",B209+1))</f>
        <v/>
      </c>
      <c r="C210" s="27" t="str">
        <f>IF(B210="","",IF(p=52,C209+7,IF(p=26,C209+14,IF(p=24,IF(MOD(B210,2)=0,EDATE('Compound Interest Calculator'!$F$12,B210/2),C209+14),IF(DAY(DATE(YEAR('Compound Interest Calculator'!$F$12),MONTH('Compound Interest Calculator'!$F$12)+(B210-1)*(12/p),DAY('Compound Interest Calculator'!$F$12)))&lt;&gt;DAY('Compound Interest Calculator'!$F$12),DATE(YEAR('Compound Interest Calculator'!$F$12),MONTH('Compound Interest Calculator'!$F$12)+B210*(12/p)+1,0),DATE(YEAR('Compound Interest Calculator'!$F$12),MONTH('Compound Interest Calculator'!$F$12)+B210*(12/p),DAY('Compound Interest Calculator'!$F$12)))))))</f>
        <v/>
      </c>
      <c r="D210" s="25" t="str">
        <f t="shared" si="6"/>
        <v/>
      </c>
      <c r="E210" s="22" t="str">
        <f>IF(B210="","",SUM(D$4:D210)+PV)</f>
        <v/>
      </c>
      <c r="F210" s="22" t="str">
        <f>IF(B210="","",IF('Compound Interest Calculator'!$F$14="Daily",H209*( (1+rate)^(C210-C209)-1 ),H209*rate))</f>
        <v/>
      </c>
      <c r="G210" s="22" t="str">
        <f>IF(D210="","",SUM(F$4:F210))</f>
        <v/>
      </c>
      <c r="H210" s="23" t="str">
        <f t="shared" si="7"/>
        <v/>
      </c>
    </row>
    <row r="211" spans="2:8" x14ac:dyDescent="0.15">
      <c r="B211" s="21" t="str">
        <f>IF(H210="","",IF(B210&gt;='Compound Interest Calculator'!$F$10*p,"",B210+1))</f>
        <v/>
      </c>
      <c r="C211" s="27" t="str">
        <f>IF(B211="","",IF(p=52,C210+7,IF(p=26,C210+14,IF(p=24,IF(MOD(B211,2)=0,EDATE('Compound Interest Calculator'!$F$12,B211/2),C210+14),IF(DAY(DATE(YEAR('Compound Interest Calculator'!$F$12),MONTH('Compound Interest Calculator'!$F$12)+(B211-1)*(12/p),DAY('Compound Interest Calculator'!$F$12)))&lt;&gt;DAY('Compound Interest Calculator'!$F$12),DATE(YEAR('Compound Interest Calculator'!$F$12),MONTH('Compound Interest Calculator'!$F$12)+B211*(12/p)+1,0),DATE(YEAR('Compound Interest Calculator'!$F$12),MONTH('Compound Interest Calculator'!$F$12)+B211*(12/p),DAY('Compound Interest Calculator'!$F$12)))))))</f>
        <v/>
      </c>
      <c r="D211" s="25" t="str">
        <f t="shared" si="6"/>
        <v/>
      </c>
      <c r="E211" s="22" t="str">
        <f>IF(B211="","",SUM(D$4:D211)+PV)</f>
        <v/>
      </c>
      <c r="F211" s="22" t="str">
        <f>IF(B211="","",IF('Compound Interest Calculator'!$F$14="Daily",H210*( (1+rate)^(C211-C210)-1 ),H210*rate))</f>
        <v/>
      </c>
      <c r="G211" s="22" t="str">
        <f>IF(D211="","",SUM(F$4:F211))</f>
        <v/>
      </c>
      <c r="H211" s="23" t="str">
        <f t="shared" si="7"/>
        <v/>
      </c>
    </row>
    <row r="212" spans="2:8" x14ac:dyDescent="0.15">
      <c r="B212" s="21" t="str">
        <f>IF(H211="","",IF(B211&gt;='Compound Interest Calculator'!$F$10*p,"",B211+1))</f>
        <v/>
      </c>
      <c r="C212" s="27" t="str">
        <f>IF(B212="","",IF(p=52,C211+7,IF(p=26,C211+14,IF(p=24,IF(MOD(B212,2)=0,EDATE('Compound Interest Calculator'!$F$12,B212/2),C211+14),IF(DAY(DATE(YEAR('Compound Interest Calculator'!$F$12),MONTH('Compound Interest Calculator'!$F$12)+(B212-1)*(12/p),DAY('Compound Interest Calculator'!$F$12)))&lt;&gt;DAY('Compound Interest Calculator'!$F$12),DATE(YEAR('Compound Interest Calculator'!$F$12),MONTH('Compound Interest Calculator'!$F$12)+B212*(12/p)+1,0),DATE(YEAR('Compound Interest Calculator'!$F$12),MONTH('Compound Interest Calculator'!$F$12)+B212*(12/p),DAY('Compound Interest Calculator'!$F$12)))))))</f>
        <v/>
      </c>
      <c r="D212" s="25" t="str">
        <f t="shared" si="6"/>
        <v/>
      </c>
      <c r="E212" s="22" t="str">
        <f>IF(B212="","",SUM(D$4:D212)+PV)</f>
        <v/>
      </c>
      <c r="F212" s="22" t="str">
        <f>IF(B212="","",IF('Compound Interest Calculator'!$F$14="Daily",H211*( (1+rate)^(C212-C211)-1 ),H211*rate))</f>
        <v/>
      </c>
      <c r="G212" s="22" t="str">
        <f>IF(D212="","",SUM(F$4:F212))</f>
        <v/>
      </c>
      <c r="H212" s="23" t="str">
        <f t="shared" si="7"/>
        <v/>
      </c>
    </row>
    <row r="213" spans="2:8" x14ac:dyDescent="0.15">
      <c r="B213" s="21" t="str">
        <f>IF(H212="","",IF(B212&gt;='Compound Interest Calculator'!$F$10*p,"",B212+1))</f>
        <v/>
      </c>
      <c r="C213" s="27" t="str">
        <f>IF(B213="","",IF(p=52,C212+7,IF(p=26,C212+14,IF(p=24,IF(MOD(B213,2)=0,EDATE('Compound Interest Calculator'!$F$12,B213/2),C212+14),IF(DAY(DATE(YEAR('Compound Interest Calculator'!$F$12),MONTH('Compound Interest Calculator'!$F$12)+(B213-1)*(12/p),DAY('Compound Interest Calculator'!$F$12)))&lt;&gt;DAY('Compound Interest Calculator'!$F$12),DATE(YEAR('Compound Interest Calculator'!$F$12),MONTH('Compound Interest Calculator'!$F$12)+B213*(12/p)+1,0),DATE(YEAR('Compound Interest Calculator'!$F$12),MONTH('Compound Interest Calculator'!$F$12)+B213*(12/p),DAY('Compound Interest Calculator'!$F$12)))))))</f>
        <v/>
      </c>
      <c r="D213" s="25" t="str">
        <f t="shared" si="6"/>
        <v/>
      </c>
      <c r="E213" s="22" t="str">
        <f>IF(B213="","",SUM(D$4:D213)+PV)</f>
        <v/>
      </c>
      <c r="F213" s="22" t="str">
        <f>IF(B213="","",IF('Compound Interest Calculator'!$F$14="Daily",H212*( (1+rate)^(C213-C212)-1 ),H212*rate))</f>
        <v/>
      </c>
      <c r="G213" s="22" t="str">
        <f>IF(D213="","",SUM(F$4:F213))</f>
        <v/>
      </c>
      <c r="H213" s="23" t="str">
        <f t="shared" si="7"/>
        <v/>
      </c>
    </row>
    <row r="214" spans="2:8" x14ac:dyDescent="0.15">
      <c r="B214" s="21" t="str">
        <f>IF(H213="","",IF(B213&gt;='Compound Interest Calculator'!$F$10*p,"",B213+1))</f>
        <v/>
      </c>
      <c r="C214" s="27" t="str">
        <f>IF(B214="","",IF(p=52,C213+7,IF(p=26,C213+14,IF(p=24,IF(MOD(B214,2)=0,EDATE('Compound Interest Calculator'!$F$12,B214/2),C213+14),IF(DAY(DATE(YEAR('Compound Interest Calculator'!$F$12),MONTH('Compound Interest Calculator'!$F$12)+(B214-1)*(12/p),DAY('Compound Interest Calculator'!$F$12)))&lt;&gt;DAY('Compound Interest Calculator'!$F$12),DATE(YEAR('Compound Interest Calculator'!$F$12),MONTH('Compound Interest Calculator'!$F$12)+B214*(12/p)+1,0),DATE(YEAR('Compound Interest Calculator'!$F$12),MONTH('Compound Interest Calculator'!$F$12)+B214*(12/p),DAY('Compound Interest Calculator'!$F$12)))))))</f>
        <v/>
      </c>
      <c r="D214" s="25" t="str">
        <f t="shared" si="6"/>
        <v/>
      </c>
      <c r="E214" s="22" t="str">
        <f>IF(B214="","",SUM(D$4:D214)+PV)</f>
        <v/>
      </c>
      <c r="F214" s="22" t="str">
        <f>IF(B214="","",IF('Compound Interest Calculator'!$F$14="Daily",H213*( (1+rate)^(C214-C213)-1 ),H213*rate))</f>
        <v/>
      </c>
      <c r="G214" s="22" t="str">
        <f>IF(D214="","",SUM(F$4:F214))</f>
        <v/>
      </c>
      <c r="H214" s="23" t="str">
        <f t="shared" si="7"/>
        <v/>
      </c>
    </row>
    <row r="215" spans="2:8" x14ac:dyDescent="0.15">
      <c r="B215" s="21" t="str">
        <f>IF(H214="","",IF(B214&gt;='Compound Interest Calculator'!$F$10*p,"",B214+1))</f>
        <v/>
      </c>
      <c r="C215" s="27" t="str">
        <f>IF(B215="","",IF(p=52,C214+7,IF(p=26,C214+14,IF(p=24,IF(MOD(B215,2)=0,EDATE('Compound Interest Calculator'!$F$12,B215/2),C214+14),IF(DAY(DATE(YEAR('Compound Interest Calculator'!$F$12),MONTH('Compound Interest Calculator'!$F$12)+(B215-1)*(12/p),DAY('Compound Interest Calculator'!$F$12)))&lt;&gt;DAY('Compound Interest Calculator'!$F$12),DATE(YEAR('Compound Interest Calculator'!$F$12),MONTH('Compound Interest Calculator'!$F$12)+B215*(12/p)+1,0),DATE(YEAR('Compound Interest Calculator'!$F$12),MONTH('Compound Interest Calculator'!$F$12)+B215*(12/p),DAY('Compound Interest Calculator'!$F$12)))))))</f>
        <v/>
      </c>
      <c r="D215" s="25" t="str">
        <f t="shared" si="6"/>
        <v/>
      </c>
      <c r="E215" s="22" t="str">
        <f>IF(B215="","",SUM(D$4:D215)+PV)</f>
        <v/>
      </c>
      <c r="F215" s="22" t="str">
        <f>IF(B215="","",IF('Compound Interest Calculator'!$F$14="Daily",H214*( (1+rate)^(C215-C214)-1 ),H214*rate))</f>
        <v/>
      </c>
      <c r="G215" s="22" t="str">
        <f>IF(D215="","",SUM(F$4:F215))</f>
        <v/>
      </c>
      <c r="H215" s="23" t="str">
        <f t="shared" si="7"/>
        <v/>
      </c>
    </row>
    <row r="216" spans="2:8" x14ac:dyDescent="0.15">
      <c r="B216" s="21" t="str">
        <f>IF(H215="","",IF(B215&gt;='Compound Interest Calculator'!$F$10*p,"",B215+1))</f>
        <v/>
      </c>
      <c r="C216" s="27" t="str">
        <f>IF(B216="","",IF(p=52,C215+7,IF(p=26,C215+14,IF(p=24,IF(MOD(B216,2)=0,EDATE('Compound Interest Calculator'!$F$12,B216/2),C215+14),IF(DAY(DATE(YEAR('Compound Interest Calculator'!$F$12),MONTH('Compound Interest Calculator'!$F$12)+(B216-1)*(12/p),DAY('Compound Interest Calculator'!$F$12)))&lt;&gt;DAY('Compound Interest Calculator'!$F$12),DATE(YEAR('Compound Interest Calculator'!$F$12),MONTH('Compound Interest Calculator'!$F$12)+B216*(12/p)+1,0),DATE(YEAR('Compound Interest Calculator'!$F$12),MONTH('Compound Interest Calculator'!$F$12)+B216*(12/p),DAY('Compound Interest Calculator'!$F$12)))))))</f>
        <v/>
      </c>
      <c r="D216" s="25" t="str">
        <f t="shared" si="6"/>
        <v/>
      </c>
      <c r="E216" s="22" t="str">
        <f>IF(B216="","",SUM(D$4:D216)+PV)</f>
        <v/>
      </c>
      <c r="F216" s="22" t="str">
        <f>IF(B216="","",IF('Compound Interest Calculator'!$F$14="Daily",H215*( (1+rate)^(C216-C215)-1 ),H215*rate))</f>
        <v/>
      </c>
      <c r="G216" s="22" t="str">
        <f>IF(D216="","",SUM(F$4:F216))</f>
        <v/>
      </c>
      <c r="H216" s="23" t="str">
        <f t="shared" si="7"/>
        <v/>
      </c>
    </row>
    <row r="217" spans="2:8" x14ac:dyDescent="0.15">
      <c r="B217" s="21" t="str">
        <f>IF(H216="","",IF(B216&gt;='Compound Interest Calculator'!$F$10*p,"",B216+1))</f>
        <v/>
      </c>
      <c r="C217" s="27" t="str">
        <f>IF(B217="","",IF(p=52,C216+7,IF(p=26,C216+14,IF(p=24,IF(MOD(B217,2)=0,EDATE('Compound Interest Calculator'!$F$12,B217/2),C216+14),IF(DAY(DATE(YEAR('Compound Interest Calculator'!$F$12),MONTH('Compound Interest Calculator'!$F$12)+(B217-1)*(12/p),DAY('Compound Interest Calculator'!$F$12)))&lt;&gt;DAY('Compound Interest Calculator'!$F$12),DATE(YEAR('Compound Interest Calculator'!$F$12),MONTH('Compound Interest Calculator'!$F$12)+B217*(12/p)+1,0),DATE(YEAR('Compound Interest Calculator'!$F$12),MONTH('Compound Interest Calculator'!$F$12)+B217*(12/p),DAY('Compound Interest Calculator'!$F$12)))))))</f>
        <v/>
      </c>
      <c r="D217" s="25" t="str">
        <f t="shared" si="6"/>
        <v/>
      </c>
      <c r="E217" s="22" t="str">
        <f>IF(B217="","",SUM(D$4:D217)+PV)</f>
        <v/>
      </c>
      <c r="F217" s="22" t="str">
        <f>IF(B217="","",IF('Compound Interest Calculator'!$F$14="Daily",H216*( (1+rate)^(C217-C216)-1 ),H216*rate))</f>
        <v/>
      </c>
      <c r="G217" s="22" t="str">
        <f>IF(D217="","",SUM(F$4:F217))</f>
        <v/>
      </c>
      <c r="H217" s="23" t="str">
        <f t="shared" si="7"/>
        <v/>
      </c>
    </row>
    <row r="218" spans="2:8" x14ac:dyDescent="0.15">
      <c r="B218" s="21" t="str">
        <f>IF(H217="","",IF(B217&gt;='Compound Interest Calculator'!$F$10*p,"",B217+1))</f>
        <v/>
      </c>
      <c r="C218" s="27" t="str">
        <f>IF(B218="","",IF(p=52,C217+7,IF(p=26,C217+14,IF(p=24,IF(MOD(B218,2)=0,EDATE('Compound Interest Calculator'!$F$12,B218/2),C217+14),IF(DAY(DATE(YEAR('Compound Interest Calculator'!$F$12),MONTH('Compound Interest Calculator'!$F$12)+(B218-1)*(12/p),DAY('Compound Interest Calculator'!$F$12)))&lt;&gt;DAY('Compound Interest Calculator'!$F$12),DATE(YEAR('Compound Interest Calculator'!$F$12),MONTH('Compound Interest Calculator'!$F$12)+B218*(12/p)+1,0),DATE(YEAR('Compound Interest Calculator'!$F$12),MONTH('Compound Interest Calculator'!$F$12)+B218*(12/p),DAY('Compound Interest Calculator'!$F$12)))))))</f>
        <v/>
      </c>
      <c r="D218" s="25" t="str">
        <f t="shared" si="6"/>
        <v/>
      </c>
      <c r="E218" s="22" t="str">
        <f>IF(B218="","",SUM(D$4:D218)+PV)</f>
        <v/>
      </c>
      <c r="F218" s="22" t="str">
        <f>IF(B218="","",IF('Compound Interest Calculator'!$F$14="Daily",H217*( (1+rate)^(C218-C217)-1 ),H217*rate))</f>
        <v/>
      </c>
      <c r="G218" s="22" t="str">
        <f>IF(D218="","",SUM(F$4:F218))</f>
        <v/>
      </c>
      <c r="H218" s="23" t="str">
        <f t="shared" si="7"/>
        <v/>
      </c>
    </row>
    <row r="219" spans="2:8" x14ac:dyDescent="0.15">
      <c r="B219" s="21" t="str">
        <f>IF(H218="","",IF(B218&gt;='Compound Interest Calculator'!$F$10*p,"",B218+1))</f>
        <v/>
      </c>
      <c r="C219" s="27" t="str">
        <f>IF(B219="","",IF(p=52,C218+7,IF(p=26,C218+14,IF(p=24,IF(MOD(B219,2)=0,EDATE('Compound Interest Calculator'!$F$12,B219/2),C218+14),IF(DAY(DATE(YEAR('Compound Interest Calculator'!$F$12),MONTH('Compound Interest Calculator'!$F$12)+(B219-1)*(12/p),DAY('Compound Interest Calculator'!$F$12)))&lt;&gt;DAY('Compound Interest Calculator'!$F$12),DATE(YEAR('Compound Interest Calculator'!$F$12),MONTH('Compound Interest Calculator'!$F$12)+B219*(12/p)+1,0),DATE(YEAR('Compound Interest Calculator'!$F$12),MONTH('Compound Interest Calculator'!$F$12)+B219*(12/p),DAY('Compound Interest Calculator'!$F$12)))))))</f>
        <v/>
      </c>
      <c r="D219" s="25" t="str">
        <f t="shared" si="6"/>
        <v/>
      </c>
      <c r="E219" s="22" t="str">
        <f>IF(B219="","",SUM(D$4:D219)+PV)</f>
        <v/>
      </c>
      <c r="F219" s="22" t="str">
        <f>IF(B219="","",IF('Compound Interest Calculator'!$F$14="Daily",H218*( (1+rate)^(C219-C218)-1 ),H218*rate))</f>
        <v/>
      </c>
      <c r="G219" s="22" t="str">
        <f>IF(D219="","",SUM(F$4:F219))</f>
        <v/>
      </c>
      <c r="H219" s="23" t="str">
        <f t="shared" si="7"/>
        <v/>
      </c>
    </row>
    <row r="220" spans="2:8" x14ac:dyDescent="0.15">
      <c r="B220" s="21" t="str">
        <f>IF(H219="","",IF(B219&gt;='Compound Interest Calculator'!$F$10*p,"",B219+1))</f>
        <v/>
      </c>
      <c r="C220" s="27" t="str">
        <f>IF(B220="","",IF(p=52,C219+7,IF(p=26,C219+14,IF(p=24,IF(MOD(B220,2)=0,EDATE('Compound Interest Calculator'!$F$12,B220/2),C219+14),IF(DAY(DATE(YEAR('Compound Interest Calculator'!$F$12),MONTH('Compound Interest Calculator'!$F$12)+(B220-1)*(12/p),DAY('Compound Interest Calculator'!$F$12)))&lt;&gt;DAY('Compound Interest Calculator'!$F$12),DATE(YEAR('Compound Interest Calculator'!$F$12),MONTH('Compound Interest Calculator'!$F$12)+B220*(12/p)+1,0),DATE(YEAR('Compound Interest Calculator'!$F$12),MONTH('Compound Interest Calculator'!$F$12)+B220*(12/p),DAY('Compound Interest Calculator'!$F$12)))))))</f>
        <v/>
      </c>
      <c r="D220" s="25" t="str">
        <f t="shared" si="6"/>
        <v/>
      </c>
      <c r="E220" s="22" t="str">
        <f>IF(B220="","",SUM(D$4:D220)+PV)</f>
        <v/>
      </c>
      <c r="F220" s="22" t="str">
        <f>IF(B220="","",IF('Compound Interest Calculator'!$F$14="Daily",H219*( (1+rate)^(C220-C219)-1 ),H219*rate))</f>
        <v/>
      </c>
      <c r="G220" s="22" t="str">
        <f>IF(D220="","",SUM(F$4:F220))</f>
        <v/>
      </c>
      <c r="H220" s="23" t="str">
        <f t="shared" si="7"/>
        <v/>
      </c>
    </row>
    <row r="221" spans="2:8" x14ac:dyDescent="0.15">
      <c r="B221" s="21" t="str">
        <f>IF(H220="","",IF(B220&gt;='Compound Interest Calculator'!$F$10*p,"",B220+1))</f>
        <v/>
      </c>
      <c r="C221" s="27" t="str">
        <f>IF(B221="","",IF(p=52,C220+7,IF(p=26,C220+14,IF(p=24,IF(MOD(B221,2)=0,EDATE('Compound Interest Calculator'!$F$12,B221/2),C220+14),IF(DAY(DATE(YEAR('Compound Interest Calculator'!$F$12),MONTH('Compound Interest Calculator'!$F$12)+(B221-1)*(12/p),DAY('Compound Interest Calculator'!$F$12)))&lt;&gt;DAY('Compound Interest Calculator'!$F$12),DATE(YEAR('Compound Interest Calculator'!$F$12),MONTH('Compound Interest Calculator'!$F$12)+B221*(12/p)+1,0),DATE(YEAR('Compound Interest Calculator'!$F$12),MONTH('Compound Interest Calculator'!$F$12)+B221*(12/p),DAY('Compound Interest Calculator'!$F$12)))))))</f>
        <v/>
      </c>
      <c r="D221" s="25" t="str">
        <f t="shared" si="6"/>
        <v/>
      </c>
      <c r="E221" s="22" t="str">
        <f>IF(B221="","",SUM(D$4:D221)+PV)</f>
        <v/>
      </c>
      <c r="F221" s="22" t="str">
        <f>IF(B221="","",IF('Compound Interest Calculator'!$F$14="Daily",H220*( (1+rate)^(C221-C220)-1 ),H220*rate))</f>
        <v/>
      </c>
      <c r="G221" s="22" t="str">
        <f>IF(D221="","",SUM(F$4:F221))</f>
        <v/>
      </c>
      <c r="H221" s="23" t="str">
        <f t="shared" si="7"/>
        <v/>
      </c>
    </row>
    <row r="222" spans="2:8" x14ac:dyDescent="0.15">
      <c r="B222" s="21" t="str">
        <f>IF(H221="","",IF(B221&gt;='Compound Interest Calculator'!$F$10*p,"",B221+1))</f>
        <v/>
      </c>
      <c r="C222" s="27" t="str">
        <f>IF(B222="","",IF(p=52,C221+7,IF(p=26,C221+14,IF(p=24,IF(MOD(B222,2)=0,EDATE('Compound Interest Calculator'!$F$12,B222/2),C221+14),IF(DAY(DATE(YEAR('Compound Interest Calculator'!$F$12),MONTH('Compound Interest Calculator'!$F$12)+(B222-1)*(12/p),DAY('Compound Interest Calculator'!$F$12)))&lt;&gt;DAY('Compound Interest Calculator'!$F$12),DATE(YEAR('Compound Interest Calculator'!$F$12),MONTH('Compound Interest Calculator'!$F$12)+B222*(12/p)+1,0),DATE(YEAR('Compound Interest Calculator'!$F$12),MONTH('Compound Interest Calculator'!$F$12)+B222*(12/p),DAY('Compound Interest Calculator'!$F$12)))))))</f>
        <v/>
      </c>
      <c r="D222" s="25" t="str">
        <f t="shared" si="6"/>
        <v/>
      </c>
      <c r="E222" s="22" t="str">
        <f>IF(B222="","",SUM(D$4:D222)+PV)</f>
        <v/>
      </c>
      <c r="F222" s="22" t="str">
        <f>IF(B222="","",IF('Compound Interest Calculator'!$F$14="Daily",H221*( (1+rate)^(C222-C221)-1 ),H221*rate))</f>
        <v/>
      </c>
      <c r="G222" s="22" t="str">
        <f>IF(D222="","",SUM(F$4:F222))</f>
        <v/>
      </c>
      <c r="H222" s="23" t="str">
        <f t="shared" si="7"/>
        <v/>
      </c>
    </row>
    <row r="223" spans="2:8" x14ac:dyDescent="0.15">
      <c r="B223" s="21" t="str">
        <f>IF(H222="","",IF(B222&gt;='Compound Interest Calculator'!$F$10*p,"",B222+1))</f>
        <v/>
      </c>
      <c r="C223" s="27" t="str">
        <f>IF(B223="","",IF(p=52,C222+7,IF(p=26,C222+14,IF(p=24,IF(MOD(B223,2)=0,EDATE('Compound Interest Calculator'!$F$12,B223/2),C222+14),IF(DAY(DATE(YEAR('Compound Interest Calculator'!$F$12),MONTH('Compound Interest Calculator'!$F$12)+(B223-1)*(12/p),DAY('Compound Interest Calculator'!$F$12)))&lt;&gt;DAY('Compound Interest Calculator'!$F$12),DATE(YEAR('Compound Interest Calculator'!$F$12),MONTH('Compound Interest Calculator'!$F$12)+B223*(12/p)+1,0),DATE(YEAR('Compound Interest Calculator'!$F$12),MONTH('Compound Interest Calculator'!$F$12)+B223*(12/p),DAY('Compound Interest Calculator'!$F$12)))))))</f>
        <v/>
      </c>
      <c r="D223" s="25" t="str">
        <f t="shared" si="6"/>
        <v/>
      </c>
      <c r="E223" s="22" t="str">
        <f>IF(B223="","",SUM(D$4:D223)+PV)</f>
        <v/>
      </c>
      <c r="F223" s="22" t="str">
        <f>IF(B223="","",IF('Compound Interest Calculator'!$F$14="Daily",H222*( (1+rate)^(C223-C222)-1 ),H222*rate))</f>
        <v/>
      </c>
      <c r="G223" s="22" t="str">
        <f>IF(D223="","",SUM(F$4:F223))</f>
        <v/>
      </c>
      <c r="H223" s="23" t="str">
        <f t="shared" si="7"/>
        <v/>
      </c>
    </row>
    <row r="224" spans="2:8" x14ac:dyDescent="0.15">
      <c r="B224" s="21" t="str">
        <f>IF(H223="","",IF(B223&gt;='Compound Interest Calculator'!$F$10*p,"",B223+1))</f>
        <v/>
      </c>
      <c r="C224" s="27" t="str">
        <f>IF(B224="","",IF(p=52,C223+7,IF(p=26,C223+14,IF(p=24,IF(MOD(B224,2)=0,EDATE('Compound Interest Calculator'!$F$12,B224/2),C223+14),IF(DAY(DATE(YEAR('Compound Interest Calculator'!$F$12),MONTH('Compound Interest Calculator'!$F$12)+(B224-1)*(12/p),DAY('Compound Interest Calculator'!$F$12)))&lt;&gt;DAY('Compound Interest Calculator'!$F$12),DATE(YEAR('Compound Interest Calculator'!$F$12),MONTH('Compound Interest Calculator'!$F$12)+B224*(12/p)+1,0),DATE(YEAR('Compound Interest Calculator'!$F$12),MONTH('Compound Interest Calculator'!$F$12)+B224*(12/p),DAY('Compound Interest Calculator'!$F$12)))))))</f>
        <v/>
      </c>
      <c r="D224" s="25" t="str">
        <f t="shared" si="6"/>
        <v/>
      </c>
      <c r="E224" s="22" t="str">
        <f>IF(B224="","",SUM(D$4:D224)+PV)</f>
        <v/>
      </c>
      <c r="F224" s="22" t="str">
        <f>IF(B224="","",IF('Compound Interest Calculator'!$F$14="Daily",H223*( (1+rate)^(C224-C223)-1 ),H223*rate))</f>
        <v/>
      </c>
      <c r="G224" s="22" t="str">
        <f>IF(D224="","",SUM(F$4:F224))</f>
        <v/>
      </c>
      <c r="H224" s="23" t="str">
        <f t="shared" si="7"/>
        <v/>
      </c>
    </row>
    <row r="225" spans="2:8" x14ac:dyDescent="0.15">
      <c r="B225" s="21" t="str">
        <f>IF(H224="","",IF(B224&gt;='Compound Interest Calculator'!$F$10*p,"",B224+1))</f>
        <v/>
      </c>
      <c r="C225" s="27" t="str">
        <f>IF(B225="","",IF(p=52,C224+7,IF(p=26,C224+14,IF(p=24,IF(MOD(B225,2)=0,EDATE('Compound Interest Calculator'!$F$12,B225/2),C224+14),IF(DAY(DATE(YEAR('Compound Interest Calculator'!$F$12),MONTH('Compound Interest Calculator'!$F$12)+(B225-1)*(12/p),DAY('Compound Interest Calculator'!$F$12)))&lt;&gt;DAY('Compound Interest Calculator'!$F$12),DATE(YEAR('Compound Interest Calculator'!$F$12),MONTH('Compound Interest Calculator'!$F$12)+B225*(12/p)+1,0),DATE(YEAR('Compound Interest Calculator'!$F$12),MONTH('Compound Interest Calculator'!$F$12)+B225*(12/p),DAY('Compound Interest Calculator'!$F$12)))))))</f>
        <v/>
      </c>
      <c r="D225" s="25" t="str">
        <f t="shared" si="6"/>
        <v/>
      </c>
      <c r="E225" s="22" t="str">
        <f>IF(B225="","",SUM(D$4:D225)+PV)</f>
        <v/>
      </c>
      <c r="F225" s="22" t="str">
        <f>IF(B225="","",IF('Compound Interest Calculator'!$F$14="Daily",H224*( (1+rate)^(C225-C224)-1 ),H224*rate))</f>
        <v/>
      </c>
      <c r="G225" s="22" t="str">
        <f>IF(D225="","",SUM(F$4:F225))</f>
        <v/>
      </c>
      <c r="H225" s="23" t="str">
        <f t="shared" si="7"/>
        <v/>
      </c>
    </row>
    <row r="226" spans="2:8" x14ac:dyDescent="0.15">
      <c r="B226" s="21" t="str">
        <f>IF(H225="","",IF(B225&gt;='Compound Interest Calculator'!$F$10*p,"",B225+1))</f>
        <v/>
      </c>
      <c r="C226" s="27" t="str">
        <f>IF(B226="","",IF(p=52,C225+7,IF(p=26,C225+14,IF(p=24,IF(MOD(B226,2)=0,EDATE('Compound Interest Calculator'!$F$12,B226/2),C225+14),IF(DAY(DATE(YEAR('Compound Interest Calculator'!$F$12),MONTH('Compound Interest Calculator'!$F$12)+(B226-1)*(12/p),DAY('Compound Interest Calculator'!$F$12)))&lt;&gt;DAY('Compound Interest Calculator'!$F$12),DATE(YEAR('Compound Interest Calculator'!$F$12),MONTH('Compound Interest Calculator'!$F$12)+B226*(12/p)+1,0),DATE(YEAR('Compound Interest Calculator'!$F$12),MONTH('Compound Interest Calculator'!$F$12)+B226*(12/p),DAY('Compound Interest Calculator'!$F$12)))))))</f>
        <v/>
      </c>
      <c r="D226" s="25" t="str">
        <f t="shared" si="6"/>
        <v/>
      </c>
      <c r="E226" s="22" t="str">
        <f>IF(B226="","",SUM(D$4:D226)+PV)</f>
        <v/>
      </c>
      <c r="F226" s="22" t="str">
        <f>IF(B226="","",IF('Compound Interest Calculator'!$F$14="Daily",H225*( (1+rate)^(C226-C225)-1 ),H225*rate))</f>
        <v/>
      </c>
      <c r="G226" s="22" t="str">
        <f>IF(D226="","",SUM(F$4:F226))</f>
        <v/>
      </c>
      <c r="H226" s="23" t="str">
        <f t="shared" si="7"/>
        <v/>
      </c>
    </row>
    <row r="227" spans="2:8" x14ac:dyDescent="0.15">
      <c r="B227" s="21" t="str">
        <f>IF(H226="","",IF(B226&gt;='Compound Interest Calculator'!$F$10*p,"",B226+1))</f>
        <v/>
      </c>
      <c r="C227" s="27" t="str">
        <f>IF(B227="","",IF(p=52,C226+7,IF(p=26,C226+14,IF(p=24,IF(MOD(B227,2)=0,EDATE('Compound Interest Calculator'!$F$12,B227/2),C226+14),IF(DAY(DATE(YEAR('Compound Interest Calculator'!$F$12),MONTH('Compound Interest Calculator'!$F$12)+(B227-1)*(12/p),DAY('Compound Interest Calculator'!$F$12)))&lt;&gt;DAY('Compound Interest Calculator'!$F$12),DATE(YEAR('Compound Interest Calculator'!$F$12),MONTH('Compound Interest Calculator'!$F$12)+B227*(12/p)+1,0),DATE(YEAR('Compound Interest Calculator'!$F$12),MONTH('Compound Interest Calculator'!$F$12)+B227*(12/p),DAY('Compound Interest Calculator'!$F$12)))))))</f>
        <v/>
      </c>
      <c r="D227" s="25" t="str">
        <f t="shared" si="6"/>
        <v/>
      </c>
      <c r="E227" s="22" t="str">
        <f>IF(B227="","",SUM(D$4:D227)+PV)</f>
        <v/>
      </c>
      <c r="F227" s="22" t="str">
        <f>IF(B227="","",IF('Compound Interest Calculator'!$F$14="Daily",H226*( (1+rate)^(C227-C226)-1 ),H226*rate))</f>
        <v/>
      </c>
      <c r="G227" s="22" t="str">
        <f>IF(D227="","",SUM(F$4:F227))</f>
        <v/>
      </c>
      <c r="H227" s="23" t="str">
        <f t="shared" si="7"/>
        <v/>
      </c>
    </row>
    <row r="228" spans="2:8" x14ac:dyDescent="0.15">
      <c r="B228" s="21" t="str">
        <f>IF(H227="","",IF(B227&gt;='Compound Interest Calculator'!$F$10*p,"",B227+1))</f>
        <v/>
      </c>
      <c r="C228" s="27" t="str">
        <f>IF(B228="","",IF(p=52,C227+7,IF(p=26,C227+14,IF(p=24,IF(MOD(B228,2)=0,EDATE('Compound Interest Calculator'!$F$12,B228/2),C227+14),IF(DAY(DATE(YEAR('Compound Interest Calculator'!$F$12),MONTH('Compound Interest Calculator'!$F$12)+(B228-1)*(12/p),DAY('Compound Interest Calculator'!$F$12)))&lt;&gt;DAY('Compound Interest Calculator'!$F$12),DATE(YEAR('Compound Interest Calculator'!$F$12),MONTH('Compound Interest Calculator'!$F$12)+B228*(12/p)+1,0),DATE(YEAR('Compound Interest Calculator'!$F$12),MONTH('Compound Interest Calculator'!$F$12)+B228*(12/p),DAY('Compound Interest Calculator'!$F$12)))))))</f>
        <v/>
      </c>
      <c r="D228" s="25" t="str">
        <f t="shared" si="6"/>
        <v/>
      </c>
      <c r="E228" s="22" t="str">
        <f>IF(B228="","",SUM(D$4:D228)+PV)</f>
        <v/>
      </c>
      <c r="F228" s="22" t="str">
        <f>IF(B228="","",IF('Compound Interest Calculator'!$F$14="Daily",H227*( (1+rate)^(C228-C227)-1 ),H227*rate))</f>
        <v/>
      </c>
      <c r="G228" s="22" t="str">
        <f>IF(D228="","",SUM(F$4:F228))</f>
        <v/>
      </c>
      <c r="H228" s="23" t="str">
        <f t="shared" si="7"/>
        <v/>
      </c>
    </row>
    <row r="229" spans="2:8" x14ac:dyDescent="0.15">
      <c r="B229" s="21" t="str">
        <f>IF(H228="","",IF(B228&gt;='Compound Interest Calculator'!$F$10*p,"",B228+1))</f>
        <v/>
      </c>
      <c r="C229" s="27" t="str">
        <f>IF(B229="","",IF(p=52,C228+7,IF(p=26,C228+14,IF(p=24,IF(MOD(B229,2)=0,EDATE('Compound Interest Calculator'!$F$12,B229/2),C228+14),IF(DAY(DATE(YEAR('Compound Interest Calculator'!$F$12),MONTH('Compound Interest Calculator'!$F$12)+(B229-1)*(12/p),DAY('Compound Interest Calculator'!$F$12)))&lt;&gt;DAY('Compound Interest Calculator'!$F$12),DATE(YEAR('Compound Interest Calculator'!$F$12),MONTH('Compound Interest Calculator'!$F$12)+B229*(12/p)+1,0),DATE(YEAR('Compound Interest Calculator'!$F$12),MONTH('Compound Interest Calculator'!$F$12)+B229*(12/p),DAY('Compound Interest Calculator'!$F$12)))))))</f>
        <v/>
      </c>
      <c r="D229" s="25" t="str">
        <f t="shared" si="6"/>
        <v/>
      </c>
      <c r="E229" s="22" t="str">
        <f>IF(B229="","",SUM(D$4:D229)+PV)</f>
        <v/>
      </c>
      <c r="F229" s="22" t="str">
        <f>IF(B229="","",IF('Compound Interest Calculator'!$F$14="Daily",H228*( (1+rate)^(C229-C228)-1 ),H228*rate))</f>
        <v/>
      </c>
      <c r="G229" s="22" t="str">
        <f>IF(D229="","",SUM(F$4:F229))</f>
        <v/>
      </c>
      <c r="H229" s="23" t="str">
        <f t="shared" si="7"/>
        <v/>
      </c>
    </row>
    <row r="230" spans="2:8" x14ac:dyDescent="0.15">
      <c r="B230" s="21" t="str">
        <f>IF(H229="","",IF(B229&gt;='Compound Interest Calculator'!$F$10*p,"",B229+1))</f>
        <v/>
      </c>
      <c r="C230" s="27" t="str">
        <f>IF(B230="","",IF(p=52,C229+7,IF(p=26,C229+14,IF(p=24,IF(MOD(B230,2)=0,EDATE('Compound Interest Calculator'!$F$12,B230/2),C229+14),IF(DAY(DATE(YEAR('Compound Interest Calculator'!$F$12),MONTH('Compound Interest Calculator'!$F$12)+(B230-1)*(12/p),DAY('Compound Interest Calculator'!$F$12)))&lt;&gt;DAY('Compound Interest Calculator'!$F$12),DATE(YEAR('Compound Interest Calculator'!$F$12),MONTH('Compound Interest Calculator'!$F$12)+B230*(12/p)+1,0),DATE(YEAR('Compound Interest Calculator'!$F$12),MONTH('Compound Interest Calculator'!$F$12)+B230*(12/p),DAY('Compound Interest Calculator'!$F$12)))))))</f>
        <v/>
      </c>
      <c r="D230" s="25" t="str">
        <f t="shared" si="6"/>
        <v/>
      </c>
      <c r="E230" s="22" t="str">
        <f>IF(B230="","",SUM(D$4:D230)+PV)</f>
        <v/>
      </c>
      <c r="F230" s="22" t="str">
        <f>IF(B230="","",IF('Compound Interest Calculator'!$F$14="Daily",H229*( (1+rate)^(C230-C229)-1 ),H229*rate))</f>
        <v/>
      </c>
      <c r="G230" s="22" t="str">
        <f>IF(D230="","",SUM(F$4:F230))</f>
        <v/>
      </c>
      <c r="H230" s="23" t="str">
        <f t="shared" si="7"/>
        <v/>
      </c>
    </row>
    <row r="231" spans="2:8" x14ac:dyDescent="0.15">
      <c r="B231" s="21" t="str">
        <f>IF(H230="","",IF(B230&gt;='Compound Interest Calculator'!$F$10*p,"",B230+1))</f>
        <v/>
      </c>
      <c r="C231" s="27" t="str">
        <f>IF(B231="","",IF(p=52,C230+7,IF(p=26,C230+14,IF(p=24,IF(MOD(B231,2)=0,EDATE('Compound Interest Calculator'!$F$12,B231/2),C230+14),IF(DAY(DATE(YEAR('Compound Interest Calculator'!$F$12),MONTH('Compound Interest Calculator'!$F$12)+(B231-1)*(12/p),DAY('Compound Interest Calculator'!$F$12)))&lt;&gt;DAY('Compound Interest Calculator'!$F$12),DATE(YEAR('Compound Interest Calculator'!$F$12),MONTH('Compound Interest Calculator'!$F$12)+B231*(12/p)+1,0),DATE(YEAR('Compound Interest Calculator'!$F$12),MONTH('Compound Interest Calculator'!$F$12)+B231*(12/p),DAY('Compound Interest Calculator'!$F$12)))))))</f>
        <v/>
      </c>
      <c r="D231" s="25" t="str">
        <f t="shared" si="6"/>
        <v/>
      </c>
      <c r="E231" s="22" t="str">
        <f>IF(B231="","",SUM(D$4:D231)+PV)</f>
        <v/>
      </c>
      <c r="F231" s="22" t="str">
        <f>IF(B231="","",IF('Compound Interest Calculator'!$F$14="Daily",H230*( (1+rate)^(C231-C230)-1 ),H230*rate))</f>
        <v/>
      </c>
      <c r="G231" s="22" t="str">
        <f>IF(D231="","",SUM(F$4:F231))</f>
        <v/>
      </c>
      <c r="H231" s="23" t="str">
        <f t="shared" si="7"/>
        <v/>
      </c>
    </row>
    <row r="232" spans="2:8" x14ac:dyDescent="0.15">
      <c r="B232" s="21" t="str">
        <f>IF(H231="","",IF(B231&gt;='Compound Interest Calculator'!$F$10*p,"",B231+1))</f>
        <v/>
      </c>
      <c r="C232" s="27" t="str">
        <f>IF(B232="","",IF(p=52,C231+7,IF(p=26,C231+14,IF(p=24,IF(MOD(B232,2)=0,EDATE('Compound Interest Calculator'!$F$12,B232/2),C231+14),IF(DAY(DATE(YEAR('Compound Interest Calculator'!$F$12),MONTH('Compound Interest Calculator'!$F$12)+(B232-1)*(12/p),DAY('Compound Interest Calculator'!$F$12)))&lt;&gt;DAY('Compound Interest Calculator'!$F$12),DATE(YEAR('Compound Interest Calculator'!$F$12),MONTH('Compound Interest Calculator'!$F$12)+B232*(12/p)+1,0),DATE(YEAR('Compound Interest Calculator'!$F$12),MONTH('Compound Interest Calculator'!$F$12)+B232*(12/p),DAY('Compound Interest Calculator'!$F$12)))))))</f>
        <v/>
      </c>
      <c r="D232" s="25" t="str">
        <f t="shared" si="6"/>
        <v/>
      </c>
      <c r="E232" s="22" t="str">
        <f>IF(B232="","",SUM(D$4:D232)+PV)</f>
        <v/>
      </c>
      <c r="F232" s="22" t="str">
        <f>IF(B232="","",IF('Compound Interest Calculator'!$F$14="Daily",H231*( (1+rate)^(C232-C231)-1 ),H231*rate))</f>
        <v/>
      </c>
      <c r="G232" s="22" t="str">
        <f>IF(D232="","",SUM(F$4:F232))</f>
        <v/>
      </c>
      <c r="H232" s="23" t="str">
        <f t="shared" si="7"/>
        <v/>
      </c>
    </row>
    <row r="233" spans="2:8" x14ac:dyDescent="0.15">
      <c r="B233" s="21" t="str">
        <f>IF(H232="","",IF(B232&gt;='Compound Interest Calculator'!$F$10*p,"",B232+1))</f>
        <v/>
      </c>
      <c r="C233" s="27" t="str">
        <f>IF(B233="","",IF(p=52,C232+7,IF(p=26,C232+14,IF(p=24,IF(MOD(B233,2)=0,EDATE('Compound Interest Calculator'!$F$12,B233/2),C232+14),IF(DAY(DATE(YEAR('Compound Interest Calculator'!$F$12),MONTH('Compound Interest Calculator'!$F$12)+(B233-1)*(12/p),DAY('Compound Interest Calculator'!$F$12)))&lt;&gt;DAY('Compound Interest Calculator'!$F$12),DATE(YEAR('Compound Interest Calculator'!$F$12),MONTH('Compound Interest Calculator'!$F$12)+B233*(12/p)+1,0),DATE(YEAR('Compound Interest Calculator'!$F$12),MONTH('Compound Interest Calculator'!$F$12)+B233*(12/p),DAY('Compound Interest Calculator'!$F$12)))))))</f>
        <v/>
      </c>
      <c r="D233" s="25" t="str">
        <f t="shared" si="6"/>
        <v/>
      </c>
      <c r="E233" s="22" t="str">
        <f>IF(B233="","",SUM(D$4:D233)+PV)</f>
        <v/>
      </c>
      <c r="F233" s="22" t="str">
        <f>IF(B233="","",IF('Compound Interest Calculator'!$F$14="Daily",H232*( (1+rate)^(C233-C232)-1 ),H232*rate))</f>
        <v/>
      </c>
      <c r="G233" s="22" t="str">
        <f>IF(D233="","",SUM(F$4:F233))</f>
        <v/>
      </c>
      <c r="H233" s="23" t="str">
        <f t="shared" si="7"/>
        <v/>
      </c>
    </row>
    <row r="234" spans="2:8" x14ac:dyDescent="0.15">
      <c r="B234" s="21" t="str">
        <f>IF(H233="","",IF(B233&gt;='Compound Interest Calculator'!$F$10*p,"",B233+1))</f>
        <v/>
      </c>
      <c r="C234" s="27" t="str">
        <f>IF(B234="","",IF(p=52,C233+7,IF(p=26,C233+14,IF(p=24,IF(MOD(B234,2)=0,EDATE('Compound Interest Calculator'!$F$12,B234/2),C233+14),IF(DAY(DATE(YEAR('Compound Interest Calculator'!$F$12),MONTH('Compound Interest Calculator'!$F$12)+(B234-1)*(12/p),DAY('Compound Interest Calculator'!$F$12)))&lt;&gt;DAY('Compound Interest Calculator'!$F$12),DATE(YEAR('Compound Interest Calculator'!$F$12),MONTH('Compound Interest Calculator'!$F$12)+B234*(12/p)+1,0),DATE(YEAR('Compound Interest Calculator'!$F$12),MONTH('Compound Interest Calculator'!$F$12)+B234*(12/p),DAY('Compound Interest Calculator'!$F$12)))))))</f>
        <v/>
      </c>
      <c r="D234" s="25" t="str">
        <f t="shared" si="6"/>
        <v/>
      </c>
      <c r="E234" s="22" t="str">
        <f>IF(B234="","",SUM(D$4:D234)+PV)</f>
        <v/>
      </c>
      <c r="F234" s="22" t="str">
        <f>IF(B234="","",IF('Compound Interest Calculator'!$F$14="Daily",H233*( (1+rate)^(C234-C233)-1 ),H233*rate))</f>
        <v/>
      </c>
      <c r="G234" s="22" t="str">
        <f>IF(D234="","",SUM(F$4:F234))</f>
        <v/>
      </c>
      <c r="H234" s="23" t="str">
        <f t="shared" si="7"/>
        <v/>
      </c>
    </row>
    <row r="235" spans="2:8" x14ac:dyDescent="0.15">
      <c r="B235" s="21" t="str">
        <f>IF(H234="","",IF(B234&gt;='Compound Interest Calculator'!$F$10*p,"",B234+1))</f>
        <v/>
      </c>
      <c r="C235" s="27" t="str">
        <f>IF(B235="","",IF(p=52,C234+7,IF(p=26,C234+14,IF(p=24,IF(MOD(B235,2)=0,EDATE('Compound Interest Calculator'!$F$12,B235/2),C234+14),IF(DAY(DATE(YEAR('Compound Interest Calculator'!$F$12),MONTH('Compound Interest Calculator'!$F$12)+(B235-1)*(12/p),DAY('Compound Interest Calculator'!$F$12)))&lt;&gt;DAY('Compound Interest Calculator'!$F$12),DATE(YEAR('Compound Interest Calculator'!$F$12),MONTH('Compound Interest Calculator'!$F$12)+B235*(12/p)+1,0),DATE(YEAR('Compound Interest Calculator'!$F$12),MONTH('Compound Interest Calculator'!$F$12)+B235*(12/p),DAY('Compound Interest Calculator'!$F$12)))))))</f>
        <v/>
      </c>
      <c r="D235" s="25" t="str">
        <f t="shared" si="6"/>
        <v/>
      </c>
      <c r="E235" s="22" t="str">
        <f>IF(B235="","",SUM(D$4:D235)+PV)</f>
        <v/>
      </c>
      <c r="F235" s="22" t="str">
        <f>IF(B235="","",IF('Compound Interest Calculator'!$F$14="Daily",H234*( (1+rate)^(C235-C234)-1 ),H234*rate))</f>
        <v/>
      </c>
      <c r="G235" s="22" t="str">
        <f>IF(D235="","",SUM(F$4:F235))</f>
        <v/>
      </c>
      <c r="H235" s="23" t="str">
        <f t="shared" si="7"/>
        <v/>
      </c>
    </row>
    <row r="236" spans="2:8" x14ac:dyDescent="0.15">
      <c r="B236" s="21" t="str">
        <f>IF(H235="","",IF(B235&gt;='Compound Interest Calculator'!$F$10*p,"",B235+1))</f>
        <v/>
      </c>
      <c r="C236" s="27" t="str">
        <f>IF(B236="","",IF(p=52,C235+7,IF(p=26,C235+14,IF(p=24,IF(MOD(B236,2)=0,EDATE('Compound Interest Calculator'!$F$12,B236/2),C235+14),IF(DAY(DATE(YEAR('Compound Interest Calculator'!$F$12),MONTH('Compound Interest Calculator'!$F$12)+(B236-1)*(12/p),DAY('Compound Interest Calculator'!$F$12)))&lt;&gt;DAY('Compound Interest Calculator'!$F$12),DATE(YEAR('Compound Interest Calculator'!$F$12),MONTH('Compound Interest Calculator'!$F$12)+B236*(12/p)+1,0),DATE(YEAR('Compound Interest Calculator'!$F$12),MONTH('Compound Interest Calculator'!$F$12)+B236*(12/p),DAY('Compound Interest Calculator'!$F$12)))))))</f>
        <v/>
      </c>
      <c r="D236" s="25" t="str">
        <f t="shared" si="6"/>
        <v/>
      </c>
      <c r="E236" s="22" t="str">
        <f>IF(B236="","",SUM(D$4:D236)+PV)</f>
        <v/>
      </c>
      <c r="F236" s="22" t="str">
        <f>IF(B236="","",IF('Compound Interest Calculator'!$F$14="Daily",H235*( (1+rate)^(C236-C235)-1 ),H235*rate))</f>
        <v/>
      </c>
      <c r="G236" s="22" t="str">
        <f>IF(D236="","",SUM(F$4:F236))</f>
        <v/>
      </c>
      <c r="H236" s="23" t="str">
        <f t="shared" si="7"/>
        <v/>
      </c>
    </row>
    <row r="237" spans="2:8" x14ac:dyDescent="0.15">
      <c r="B237" s="21" t="str">
        <f>IF(H236="","",IF(B236&gt;='Compound Interest Calculator'!$F$10*p,"",B236+1))</f>
        <v/>
      </c>
      <c r="C237" s="27" t="str">
        <f>IF(B237="","",IF(p=52,C236+7,IF(p=26,C236+14,IF(p=24,IF(MOD(B237,2)=0,EDATE('Compound Interest Calculator'!$F$12,B237/2),C236+14),IF(DAY(DATE(YEAR('Compound Interest Calculator'!$F$12),MONTH('Compound Interest Calculator'!$F$12)+(B237-1)*(12/p),DAY('Compound Interest Calculator'!$F$12)))&lt;&gt;DAY('Compound Interest Calculator'!$F$12),DATE(YEAR('Compound Interest Calculator'!$F$12),MONTH('Compound Interest Calculator'!$F$12)+B237*(12/p)+1,0),DATE(YEAR('Compound Interest Calculator'!$F$12),MONTH('Compound Interest Calculator'!$F$12)+B237*(12/p),DAY('Compound Interest Calculator'!$F$12)))))))</f>
        <v/>
      </c>
      <c r="D237" s="25" t="str">
        <f t="shared" si="6"/>
        <v/>
      </c>
      <c r="E237" s="22" t="str">
        <f>IF(B237="","",SUM(D$4:D237)+PV)</f>
        <v/>
      </c>
      <c r="F237" s="22" t="str">
        <f>IF(B237="","",IF('Compound Interest Calculator'!$F$14="Daily",H236*( (1+rate)^(C237-C236)-1 ),H236*rate))</f>
        <v/>
      </c>
      <c r="G237" s="22" t="str">
        <f>IF(D237="","",SUM(F$4:F237))</f>
        <v/>
      </c>
      <c r="H237" s="23" t="str">
        <f t="shared" si="7"/>
        <v/>
      </c>
    </row>
    <row r="238" spans="2:8" x14ac:dyDescent="0.15">
      <c r="B238" s="21" t="str">
        <f>IF(H237="","",IF(B237&gt;='Compound Interest Calculator'!$F$10*p,"",B237+1))</f>
        <v/>
      </c>
      <c r="C238" s="27" t="str">
        <f>IF(B238="","",IF(p=52,C237+7,IF(p=26,C237+14,IF(p=24,IF(MOD(B238,2)=0,EDATE('Compound Interest Calculator'!$F$12,B238/2),C237+14),IF(DAY(DATE(YEAR('Compound Interest Calculator'!$F$12),MONTH('Compound Interest Calculator'!$F$12)+(B238-1)*(12/p),DAY('Compound Interest Calculator'!$F$12)))&lt;&gt;DAY('Compound Interest Calculator'!$F$12),DATE(YEAR('Compound Interest Calculator'!$F$12),MONTH('Compound Interest Calculator'!$F$12)+B238*(12/p)+1,0),DATE(YEAR('Compound Interest Calculator'!$F$12),MONTH('Compound Interest Calculator'!$F$12)+B238*(12/p),DAY('Compound Interest Calculator'!$F$12)))))))</f>
        <v/>
      </c>
      <c r="D238" s="25" t="str">
        <f t="shared" si="6"/>
        <v/>
      </c>
      <c r="E238" s="22" t="str">
        <f>IF(B238="","",SUM(D$4:D238)+PV)</f>
        <v/>
      </c>
      <c r="F238" s="22" t="str">
        <f>IF(B238="","",IF('Compound Interest Calculator'!$F$14="Daily",H237*( (1+rate)^(C238-C237)-1 ),H237*rate))</f>
        <v/>
      </c>
      <c r="G238" s="22" t="str">
        <f>IF(D238="","",SUM(F$4:F238))</f>
        <v/>
      </c>
      <c r="H238" s="23" t="str">
        <f t="shared" si="7"/>
        <v/>
      </c>
    </row>
    <row r="239" spans="2:8" x14ac:dyDescent="0.15">
      <c r="B239" s="21" t="str">
        <f>IF(H238="","",IF(B238&gt;='Compound Interest Calculator'!$F$10*p,"",B238+1))</f>
        <v/>
      </c>
      <c r="C239" s="27" t="str">
        <f>IF(B239="","",IF(p=52,C238+7,IF(p=26,C238+14,IF(p=24,IF(MOD(B239,2)=0,EDATE('Compound Interest Calculator'!$F$12,B239/2),C238+14),IF(DAY(DATE(YEAR('Compound Interest Calculator'!$F$12),MONTH('Compound Interest Calculator'!$F$12)+(B239-1)*(12/p),DAY('Compound Interest Calculator'!$F$12)))&lt;&gt;DAY('Compound Interest Calculator'!$F$12),DATE(YEAR('Compound Interest Calculator'!$F$12),MONTH('Compound Interest Calculator'!$F$12)+B239*(12/p)+1,0),DATE(YEAR('Compound Interest Calculator'!$F$12),MONTH('Compound Interest Calculator'!$F$12)+B239*(12/p),DAY('Compound Interest Calculator'!$F$12)))))))</f>
        <v/>
      </c>
      <c r="D239" s="25" t="str">
        <f t="shared" si="6"/>
        <v/>
      </c>
      <c r="E239" s="22" t="str">
        <f>IF(B239="","",SUM(D$4:D239)+PV)</f>
        <v/>
      </c>
      <c r="F239" s="22" t="str">
        <f>IF(B239="","",IF('Compound Interest Calculator'!$F$14="Daily",H238*( (1+rate)^(C239-C238)-1 ),H238*rate))</f>
        <v/>
      </c>
      <c r="G239" s="22" t="str">
        <f>IF(D239="","",SUM(F$4:F239))</f>
        <v/>
      </c>
      <c r="H239" s="23" t="str">
        <f t="shared" si="7"/>
        <v/>
      </c>
    </row>
    <row r="240" spans="2:8" x14ac:dyDescent="0.15">
      <c r="B240" s="21" t="str">
        <f>IF(H239="","",IF(B239&gt;='Compound Interest Calculator'!$F$10*p,"",B239+1))</f>
        <v/>
      </c>
      <c r="C240" s="27" t="str">
        <f>IF(B240="","",IF(p=52,C239+7,IF(p=26,C239+14,IF(p=24,IF(MOD(B240,2)=0,EDATE('Compound Interest Calculator'!$F$12,B240/2),C239+14),IF(DAY(DATE(YEAR('Compound Interest Calculator'!$F$12),MONTH('Compound Interest Calculator'!$F$12)+(B240-1)*(12/p),DAY('Compound Interest Calculator'!$F$12)))&lt;&gt;DAY('Compound Interest Calculator'!$F$12),DATE(YEAR('Compound Interest Calculator'!$F$12),MONTH('Compound Interest Calculator'!$F$12)+B240*(12/p)+1,0),DATE(YEAR('Compound Interest Calculator'!$F$12),MONTH('Compound Interest Calculator'!$F$12)+B240*(12/p),DAY('Compound Interest Calculator'!$F$12)))))))</f>
        <v/>
      </c>
      <c r="D240" s="25" t="str">
        <f t="shared" si="6"/>
        <v/>
      </c>
      <c r="E240" s="22" t="str">
        <f>IF(B240="","",SUM(D$4:D240)+PV)</f>
        <v/>
      </c>
      <c r="F240" s="22" t="str">
        <f>IF(B240="","",IF('Compound Interest Calculator'!$F$14="Daily",H239*( (1+rate)^(C240-C239)-1 ),H239*rate))</f>
        <v/>
      </c>
      <c r="G240" s="22" t="str">
        <f>IF(D240="","",SUM(F$4:F240))</f>
        <v/>
      </c>
      <c r="H240" s="23" t="str">
        <f t="shared" si="7"/>
        <v/>
      </c>
    </row>
    <row r="241" spans="2:8" x14ac:dyDescent="0.15">
      <c r="B241" s="21" t="str">
        <f>IF(H240="","",IF(B240&gt;='Compound Interest Calculator'!$F$10*p,"",B240+1))</f>
        <v/>
      </c>
      <c r="C241" s="27" t="str">
        <f>IF(B241="","",IF(p=52,C240+7,IF(p=26,C240+14,IF(p=24,IF(MOD(B241,2)=0,EDATE('Compound Interest Calculator'!$F$12,B241/2),C240+14),IF(DAY(DATE(YEAR('Compound Interest Calculator'!$F$12),MONTH('Compound Interest Calculator'!$F$12)+(B241-1)*(12/p),DAY('Compound Interest Calculator'!$F$12)))&lt;&gt;DAY('Compound Interest Calculator'!$F$12),DATE(YEAR('Compound Interest Calculator'!$F$12),MONTH('Compound Interest Calculator'!$F$12)+B241*(12/p)+1,0),DATE(YEAR('Compound Interest Calculator'!$F$12),MONTH('Compound Interest Calculator'!$F$12)+B241*(12/p),DAY('Compound Interest Calculator'!$F$12)))))))</f>
        <v/>
      </c>
      <c r="D241" s="25" t="str">
        <f t="shared" si="6"/>
        <v/>
      </c>
      <c r="E241" s="22" t="str">
        <f>IF(B241="","",SUM(D$4:D241)+PV)</f>
        <v/>
      </c>
      <c r="F241" s="22" t="str">
        <f>IF(B241="","",IF('Compound Interest Calculator'!$F$14="Daily",H240*( (1+rate)^(C241-C240)-1 ),H240*rate))</f>
        <v/>
      </c>
      <c r="G241" s="22" t="str">
        <f>IF(D241="","",SUM(F$4:F241))</f>
        <v/>
      </c>
      <c r="H241" s="23" t="str">
        <f t="shared" si="7"/>
        <v/>
      </c>
    </row>
    <row r="242" spans="2:8" x14ac:dyDescent="0.15">
      <c r="B242" s="21" t="str">
        <f>IF(H241="","",IF(B241&gt;='Compound Interest Calculator'!$F$10*p,"",B241+1))</f>
        <v/>
      </c>
      <c r="C242" s="27" t="str">
        <f>IF(B242="","",IF(p=52,C241+7,IF(p=26,C241+14,IF(p=24,IF(MOD(B242,2)=0,EDATE('Compound Interest Calculator'!$F$12,B242/2),C241+14),IF(DAY(DATE(YEAR('Compound Interest Calculator'!$F$12),MONTH('Compound Interest Calculator'!$F$12)+(B242-1)*(12/p),DAY('Compound Interest Calculator'!$F$12)))&lt;&gt;DAY('Compound Interest Calculator'!$F$12),DATE(YEAR('Compound Interest Calculator'!$F$12),MONTH('Compound Interest Calculator'!$F$12)+B242*(12/p)+1,0),DATE(YEAR('Compound Interest Calculator'!$F$12),MONTH('Compound Interest Calculator'!$F$12)+B242*(12/p),DAY('Compound Interest Calculator'!$F$12)))))))</f>
        <v/>
      </c>
      <c r="D242" s="25" t="str">
        <f t="shared" si="6"/>
        <v/>
      </c>
      <c r="E242" s="22" t="str">
        <f>IF(B242="","",SUM(D$4:D242)+PV)</f>
        <v/>
      </c>
      <c r="F242" s="22" t="str">
        <f>IF(B242="","",IF('Compound Interest Calculator'!$F$14="Daily",H241*( (1+rate)^(C242-C241)-1 ),H241*rate))</f>
        <v/>
      </c>
      <c r="G242" s="22" t="str">
        <f>IF(D242="","",SUM(F$4:F242))</f>
        <v/>
      </c>
      <c r="H242" s="23" t="str">
        <f t="shared" si="7"/>
        <v/>
      </c>
    </row>
    <row r="243" spans="2:8" x14ac:dyDescent="0.15">
      <c r="B243" s="21" t="str">
        <f>IF(H242="","",IF(B242&gt;='Compound Interest Calculator'!$F$10*p,"",B242+1))</f>
        <v/>
      </c>
      <c r="C243" s="27" t="str">
        <f>IF(B243="","",IF(p=52,C242+7,IF(p=26,C242+14,IF(p=24,IF(MOD(B243,2)=0,EDATE('Compound Interest Calculator'!$F$12,B243/2),C242+14),IF(DAY(DATE(YEAR('Compound Interest Calculator'!$F$12),MONTH('Compound Interest Calculator'!$F$12)+(B243-1)*(12/p),DAY('Compound Interest Calculator'!$F$12)))&lt;&gt;DAY('Compound Interest Calculator'!$F$12),DATE(YEAR('Compound Interest Calculator'!$F$12),MONTH('Compound Interest Calculator'!$F$12)+B243*(12/p)+1,0),DATE(YEAR('Compound Interest Calculator'!$F$12),MONTH('Compound Interest Calculator'!$F$12)+B243*(12/p),DAY('Compound Interest Calculator'!$F$12)))))))</f>
        <v/>
      </c>
      <c r="D243" s="25" t="str">
        <f t="shared" si="6"/>
        <v/>
      </c>
      <c r="E243" s="22" t="str">
        <f>IF(B243="","",SUM(D$4:D243)+PV)</f>
        <v/>
      </c>
      <c r="F243" s="22" t="str">
        <f>IF(B243="","",IF('Compound Interest Calculator'!$F$14="Daily",H242*( (1+rate)^(C243-C242)-1 ),H242*rate))</f>
        <v/>
      </c>
      <c r="G243" s="22" t="str">
        <f>IF(D243="","",SUM(F$4:F243))</f>
        <v/>
      </c>
      <c r="H243" s="23" t="str">
        <f t="shared" si="7"/>
        <v/>
      </c>
    </row>
    <row r="244" spans="2:8" x14ac:dyDescent="0.15">
      <c r="B244" s="21" t="str">
        <f>IF(H243="","",IF(B243&gt;='Compound Interest Calculator'!$F$10*p,"",B243+1))</f>
        <v/>
      </c>
      <c r="C244" s="27" t="str">
        <f>IF(B244="","",IF(p=52,C243+7,IF(p=26,C243+14,IF(p=24,IF(MOD(B244,2)=0,EDATE('Compound Interest Calculator'!$F$12,B244/2),C243+14),IF(DAY(DATE(YEAR('Compound Interest Calculator'!$F$12),MONTH('Compound Interest Calculator'!$F$12)+(B244-1)*(12/p),DAY('Compound Interest Calculator'!$F$12)))&lt;&gt;DAY('Compound Interest Calculator'!$F$12),DATE(YEAR('Compound Interest Calculator'!$F$12),MONTH('Compound Interest Calculator'!$F$12)+B244*(12/p)+1,0),DATE(YEAR('Compound Interest Calculator'!$F$12),MONTH('Compound Interest Calculator'!$F$12)+B244*(12/p),DAY('Compound Interest Calculator'!$F$12)))))))</f>
        <v/>
      </c>
      <c r="D244" s="25" t="str">
        <f t="shared" si="6"/>
        <v/>
      </c>
      <c r="E244" s="22" t="str">
        <f>IF(B244="","",SUM(D$4:D244)+PV)</f>
        <v/>
      </c>
      <c r="F244" s="22" t="str">
        <f>IF(B244="","",IF('Compound Interest Calculator'!$F$14="Daily",H243*( (1+rate)^(C244-C243)-1 ),H243*rate))</f>
        <v/>
      </c>
      <c r="G244" s="22" t="str">
        <f>IF(D244="","",SUM(F$4:F244))</f>
        <v/>
      </c>
      <c r="H244" s="23" t="str">
        <f t="shared" si="7"/>
        <v/>
      </c>
    </row>
    <row r="245" spans="2:8" x14ac:dyDescent="0.15">
      <c r="B245" s="21" t="str">
        <f>IF(H244="","",IF(B244&gt;='Compound Interest Calculator'!$F$10*p,"",B244+1))</f>
        <v/>
      </c>
      <c r="C245" s="27" t="str">
        <f>IF(B245="","",IF(p=52,C244+7,IF(p=26,C244+14,IF(p=24,IF(MOD(B245,2)=0,EDATE('Compound Interest Calculator'!$F$12,B245/2),C244+14),IF(DAY(DATE(YEAR('Compound Interest Calculator'!$F$12),MONTH('Compound Interest Calculator'!$F$12)+(B245-1)*(12/p),DAY('Compound Interest Calculator'!$F$12)))&lt;&gt;DAY('Compound Interest Calculator'!$F$12),DATE(YEAR('Compound Interest Calculator'!$F$12),MONTH('Compound Interest Calculator'!$F$12)+B245*(12/p)+1,0),DATE(YEAR('Compound Interest Calculator'!$F$12),MONTH('Compound Interest Calculator'!$F$12)+B245*(12/p),DAY('Compound Interest Calculator'!$F$12)))))))</f>
        <v/>
      </c>
      <c r="D245" s="25" t="str">
        <f t="shared" si="6"/>
        <v/>
      </c>
      <c r="E245" s="22" t="str">
        <f>IF(B245="","",SUM(D$4:D245)+PV)</f>
        <v/>
      </c>
      <c r="F245" s="22" t="str">
        <f>IF(B245="","",IF('Compound Interest Calculator'!$F$14="Daily",H244*( (1+rate)^(C245-C244)-1 ),H244*rate))</f>
        <v/>
      </c>
      <c r="G245" s="22" t="str">
        <f>IF(D245="","",SUM(F$4:F245))</f>
        <v/>
      </c>
      <c r="H245" s="23" t="str">
        <f t="shared" si="7"/>
        <v/>
      </c>
    </row>
    <row r="246" spans="2:8" x14ac:dyDescent="0.15">
      <c r="B246" s="21" t="str">
        <f>IF(H245="","",IF(B245&gt;='Compound Interest Calculator'!$F$10*p,"",B245+1))</f>
        <v/>
      </c>
      <c r="C246" s="27" t="str">
        <f>IF(B246="","",IF(p=52,C245+7,IF(p=26,C245+14,IF(p=24,IF(MOD(B246,2)=0,EDATE('Compound Interest Calculator'!$F$12,B246/2),C245+14),IF(DAY(DATE(YEAR('Compound Interest Calculator'!$F$12),MONTH('Compound Interest Calculator'!$F$12)+(B246-1)*(12/p),DAY('Compound Interest Calculator'!$F$12)))&lt;&gt;DAY('Compound Interest Calculator'!$F$12),DATE(YEAR('Compound Interest Calculator'!$F$12),MONTH('Compound Interest Calculator'!$F$12)+B246*(12/p)+1,0),DATE(YEAR('Compound Interest Calculator'!$F$12),MONTH('Compound Interest Calculator'!$F$12)+B246*(12/p),DAY('Compound Interest Calculator'!$F$12)))))))</f>
        <v/>
      </c>
      <c r="D246" s="25" t="str">
        <f t="shared" si="6"/>
        <v/>
      </c>
      <c r="E246" s="22" t="str">
        <f>IF(B246="","",SUM(D$4:D246)+PV)</f>
        <v/>
      </c>
      <c r="F246" s="22" t="str">
        <f>IF(B246="","",IF('Compound Interest Calculator'!$F$14="Daily",H245*( (1+rate)^(C246-C245)-1 ),H245*rate))</f>
        <v/>
      </c>
      <c r="G246" s="22" t="str">
        <f>IF(D246="","",SUM(F$4:F246))</f>
        <v/>
      </c>
      <c r="H246" s="23" t="str">
        <f t="shared" si="7"/>
        <v/>
      </c>
    </row>
    <row r="247" spans="2:8" x14ac:dyDescent="0.15">
      <c r="B247" s="21" t="str">
        <f>IF(H246="","",IF(B246&gt;='Compound Interest Calculator'!$F$10*p,"",B246+1))</f>
        <v/>
      </c>
      <c r="C247" s="27" t="str">
        <f>IF(B247="","",IF(p=52,C246+7,IF(p=26,C246+14,IF(p=24,IF(MOD(B247,2)=0,EDATE('Compound Interest Calculator'!$F$12,B247/2),C246+14),IF(DAY(DATE(YEAR('Compound Interest Calculator'!$F$12),MONTH('Compound Interest Calculator'!$F$12)+(B247-1)*(12/p),DAY('Compound Interest Calculator'!$F$12)))&lt;&gt;DAY('Compound Interest Calculator'!$F$12),DATE(YEAR('Compound Interest Calculator'!$F$12),MONTH('Compound Interest Calculator'!$F$12)+B247*(12/p)+1,0),DATE(YEAR('Compound Interest Calculator'!$F$12),MONTH('Compound Interest Calculator'!$F$12)+B247*(12/p),DAY('Compound Interest Calculator'!$F$12)))))))</f>
        <v/>
      </c>
      <c r="D247" s="25" t="str">
        <f t="shared" si="6"/>
        <v/>
      </c>
      <c r="E247" s="22" t="str">
        <f>IF(B247="","",SUM(D$4:D247)+PV)</f>
        <v/>
      </c>
      <c r="F247" s="22" t="str">
        <f>IF(B247="","",IF('Compound Interest Calculator'!$F$14="Daily",H246*( (1+rate)^(C247-C246)-1 ),H246*rate))</f>
        <v/>
      </c>
      <c r="G247" s="22" t="str">
        <f>IF(D247="","",SUM(F$4:F247))</f>
        <v/>
      </c>
      <c r="H247" s="23" t="str">
        <f t="shared" si="7"/>
        <v/>
      </c>
    </row>
    <row r="248" spans="2:8" x14ac:dyDescent="0.15">
      <c r="B248" s="21" t="str">
        <f>IF(H247="","",IF(B247&gt;='Compound Interest Calculator'!$F$10*p,"",B247+1))</f>
        <v/>
      </c>
      <c r="C248" s="27" t="str">
        <f>IF(B248="","",IF(p=52,C247+7,IF(p=26,C247+14,IF(p=24,IF(MOD(B248,2)=0,EDATE('Compound Interest Calculator'!$F$12,B248/2),C247+14),IF(DAY(DATE(YEAR('Compound Interest Calculator'!$F$12),MONTH('Compound Interest Calculator'!$F$12)+(B248-1)*(12/p),DAY('Compound Interest Calculator'!$F$12)))&lt;&gt;DAY('Compound Interest Calculator'!$F$12),DATE(YEAR('Compound Interest Calculator'!$F$12),MONTH('Compound Interest Calculator'!$F$12)+B248*(12/p)+1,0),DATE(YEAR('Compound Interest Calculator'!$F$12),MONTH('Compound Interest Calculator'!$F$12)+B248*(12/p),DAY('Compound Interest Calculator'!$F$12)))))))</f>
        <v/>
      </c>
      <c r="D248" s="25" t="str">
        <f t="shared" si="6"/>
        <v/>
      </c>
      <c r="E248" s="22" t="str">
        <f>IF(B248="","",SUM(D$4:D248)+PV)</f>
        <v/>
      </c>
      <c r="F248" s="22" t="str">
        <f>IF(B248="","",IF('Compound Interest Calculator'!$F$14="Daily",H247*( (1+rate)^(C248-C247)-1 ),H247*rate))</f>
        <v/>
      </c>
      <c r="G248" s="22" t="str">
        <f>IF(D248="","",SUM(F$4:F248))</f>
        <v/>
      </c>
      <c r="H248" s="23" t="str">
        <f t="shared" si="7"/>
        <v/>
      </c>
    </row>
    <row r="249" spans="2:8" x14ac:dyDescent="0.15">
      <c r="B249" s="21" t="str">
        <f>IF(H248="","",IF(B248&gt;='Compound Interest Calculator'!$F$10*p,"",B248+1))</f>
        <v/>
      </c>
      <c r="C249" s="27" t="str">
        <f>IF(B249="","",IF(p=52,C248+7,IF(p=26,C248+14,IF(p=24,IF(MOD(B249,2)=0,EDATE('Compound Interest Calculator'!$F$12,B249/2),C248+14),IF(DAY(DATE(YEAR('Compound Interest Calculator'!$F$12),MONTH('Compound Interest Calculator'!$F$12)+(B249-1)*(12/p),DAY('Compound Interest Calculator'!$F$12)))&lt;&gt;DAY('Compound Interest Calculator'!$F$12),DATE(YEAR('Compound Interest Calculator'!$F$12),MONTH('Compound Interest Calculator'!$F$12)+B249*(12/p)+1,0),DATE(YEAR('Compound Interest Calculator'!$F$12),MONTH('Compound Interest Calculator'!$F$12)+B249*(12/p),DAY('Compound Interest Calculator'!$F$12)))))))</f>
        <v/>
      </c>
      <c r="D249" s="25" t="str">
        <f t="shared" si="6"/>
        <v/>
      </c>
      <c r="E249" s="22" t="str">
        <f>IF(B249="","",SUM(D$4:D249)+PV)</f>
        <v/>
      </c>
      <c r="F249" s="22" t="str">
        <f>IF(B249="","",IF('Compound Interest Calculator'!$F$14="Daily",H248*( (1+rate)^(C249-C248)-1 ),H248*rate))</f>
        <v/>
      </c>
      <c r="G249" s="22" t="str">
        <f>IF(D249="","",SUM(F$4:F249))</f>
        <v/>
      </c>
      <c r="H249" s="23" t="str">
        <f t="shared" si="7"/>
        <v/>
      </c>
    </row>
    <row r="250" spans="2:8" x14ac:dyDescent="0.15">
      <c r="B250" s="21" t="str">
        <f>IF(H249="","",IF(B249&gt;='Compound Interest Calculator'!$F$10*p,"",B249+1))</f>
        <v/>
      </c>
      <c r="C250" s="27" t="str">
        <f>IF(B250="","",IF(p=52,C249+7,IF(p=26,C249+14,IF(p=24,IF(MOD(B250,2)=0,EDATE('Compound Interest Calculator'!$F$12,B250/2),C249+14),IF(DAY(DATE(YEAR('Compound Interest Calculator'!$F$12),MONTH('Compound Interest Calculator'!$F$12)+(B250-1)*(12/p),DAY('Compound Interest Calculator'!$F$12)))&lt;&gt;DAY('Compound Interest Calculator'!$F$12),DATE(YEAR('Compound Interest Calculator'!$F$12),MONTH('Compound Interest Calculator'!$F$12)+B250*(12/p)+1,0),DATE(YEAR('Compound Interest Calculator'!$F$12),MONTH('Compound Interest Calculator'!$F$12)+B250*(12/p),DAY('Compound Interest Calculator'!$F$12)))))))</f>
        <v/>
      </c>
      <c r="D250" s="25" t="str">
        <f t="shared" si="6"/>
        <v/>
      </c>
      <c r="E250" s="22" t="str">
        <f>IF(B250="","",SUM(D$4:D250)+PV)</f>
        <v/>
      </c>
      <c r="F250" s="22" t="str">
        <f>IF(B250="","",IF('Compound Interest Calculator'!$F$14="Daily",H249*( (1+rate)^(C250-C249)-1 ),H249*rate))</f>
        <v/>
      </c>
      <c r="G250" s="22" t="str">
        <f>IF(D250="","",SUM(F$4:F250))</f>
        <v/>
      </c>
      <c r="H250" s="23" t="str">
        <f t="shared" si="7"/>
        <v/>
      </c>
    </row>
    <row r="251" spans="2:8" x14ac:dyDescent="0.15">
      <c r="B251" s="21" t="str">
        <f>IF(H250="","",IF(B250&gt;='Compound Interest Calculator'!$F$10*p,"",B250+1))</f>
        <v/>
      </c>
      <c r="C251" s="27" t="str">
        <f>IF(B251="","",IF(p=52,C250+7,IF(p=26,C250+14,IF(p=24,IF(MOD(B251,2)=0,EDATE('Compound Interest Calculator'!$F$12,B251/2),C250+14),IF(DAY(DATE(YEAR('Compound Interest Calculator'!$F$12),MONTH('Compound Interest Calculator'!$F$12)+(B251-1)*(12/p),DAY('Compound Interest Calculator'!$F$12)))&lt;&gt;DAY('Compound Interest Calculator'!$F$12),DATE(YEAR('Compound Interest Calculator'!$F$12),MONTH('Compound Interest Calculator'!$F$12)+B251*(12/p)+1,0),DATE(YEAR('Compound Interest Calculator'!$F$12),MONTH('Compound Interest Calculator'!$F$12)+B251*(12/p),DAY('Compound Interest Calculator'!$F$12)))))))</f>
        <v/>
      </c>
      <c r="D251" s="25" t="str">
        <f t="shared" si="6"/>
        <v/>
      </c>
      <c r="E251" s="22" t="str">
        <f>IF(B251="","",SUM(D$4:D251)+PV)</f>
        <v/>
      </c>
      <c r="F251" s="22" t="str">
        <f>IF(B251="","",IF('Compound Interest Calculator'!$F$14="Daily",H250*( (1+rate)^(C251-C250)-1 ),H250*rate))</f>
        <v/>
      </c>
      <c r="G251" s="22" t="str">
        <f>IF(D251="","",SUM(F$4:F251))</f>
        <v/>
      </c>
      <c r="H251" s="23" t="str">
        <f t="shared" si="7"/>
        <v/>
      </c>
    </row>
    <row r="252" spans="2:8" x14ac:dyDescent="0.15">
      <c r="B252" s="21" t="str">
        <f>IF(H251="","",IF(B251&gt;='Compound Interest Calculator'!$F$10*p,"",B251+1))</f>
        <v/>
      </c>
      <c r="C252" s="27" t="str">
        <f>IF(B252="","",IF(p=52,C251+7,IF(p=26,C251+14,IF(p=24,IF(MOD(B252,2)=0,EDATE('Compound Interest Calculator'!$F$12,B252/2),C251+14),IF(DAY(DATE(YEAR('Compound Interest Calculator'!$F$12),MONTH('Compound Interest Calculator'!$F$12)+(B252-1)*(12/p),DAY('Compound Interest Calculator'!$F$12)))&lt;&gt;DAY('Compound Interest Calculator'!$F$12),DATE(YEAR('Compound Interest Calculator'!$F$12),MONTH('Compound Interest Calculator'!$F$12)+B252*(12/p)+1,0),DATE(YEAR('Compound Interest Calculator'!$F$12),MONTH('Compound Interest Calculator'!$F$12)+B252*(12/p),DAY('Compound Interest Calculator'!$F$12)))))))</f>
        <v/>
      </c>
      <c r="D252" s="25" t="str">
        <f t="shared" si="6"/>
        <v/>
      </c>
      <c r="E252" s="22" t="str">
        <f>IF(B252="","",SUM(D$4:D252)+PV)</f>
        <v/>
      </c>
      <c r="F252" s="22" t="str">
        <f>IF(B252="","",IF('Compound Interest Calculator'!$F$14="Daily",H251*( (1+rate)^(C252-C251)-1 ),H251*rate))</f>
        <v/>
      </c>
      <c r="G252" s="22" t="str">
        <f>IF(D252="","",SUM(F$4:F252))</f>
        <v/>
      </c>
      <c r="H252" s="23" t="str">
        <f t="shared" si="7"/>
        <v/>
      </c>
    </row>
    <row r="253" spans="2:8" x14ac:dyDescent="0.15">
      <c r="B253" s="21" t="str">
        <f>IF(H252="","",IF(B252&gt;='Compound Interest Calculator'!$F$10*p,"",B252+1))</f>
        <v/>
      </c>
      <c r="C253" s="27" t="str">
        <f>IF(B253="","",IF(p=52,C252+7,IF(p=26,C252+14,IF(p=24,IF(MOD(B253,2)=0,EDATE('Compound Interest Calculator'!$F$12,B253/2),C252+14),IF(DAY(DATE(YEAR('Compound Interest Calculator'!$F$12),MONTH('Compound Interest Calculator'!$F$12)+(B253-1)*(12/p),DAY('Compound Interest Calculator'!$F$12)))&lt;&gt;DAY('Compound Interest Calculator'!$F$12),DATE(YEAR('Compound Interest Calculator'!$F$12),MONTH('Compound Interest Calculator'!$F$12)+B253*(12/p)+1,0),DATE(YEAR('Compound Interest Calculator'!$F$12),MONTH('Compound Interest Calculator'!$F$12)+B253*(12/p),DAY('Compound Interest Calculator'!$F$12)))))))</f>
        <v/>
      </c>
      <c r="D253" s="25" t="str">
        <f t="shared" si="6"/>
        <v/>
      </c>
      <c r="E253" s="22" t="str">
        <f>IF(B253="","",SUM(D$4:D253)+PV)</f>
        <v/>
      </c>
      <c r="F253" s="22" t="str">
        <f>IF(B253="","",IF('Compound Interest Calculator'!$F$14="Daily",H252*( (1+rate)^(C253-C252)-1 ),H252*rate))</f>
        <v/>
      </c>
      <c r="G253" s="22" t="str">
        <f>IF(D253="","",SUM(F$4:F253))</f>
        <v/>
      </c>
      <c r="H253" s="23" t="str">
        <f t="shared" si="7"/>
        <v/>
      </c>
    </row>
    <row r="254" spans="2:8" x14ac:dyDescent="0.15">
      <c r="B254" s="21" t="str">
        <f>IF(H253="","",IF(B253&gt;='Compound Interest Calculator'!$F$10*p,"",B253+1))</f>
        <v/>
      </c>
      <c r="C254" s="27" t="str">
        <f>IF(B254="","",IF(p=52,C253+7,IF(p=26,C253+14,IF(p=24,IF(MOD(B254,2)=0,EDATE('Compound Interest Calculator'!$F$12,B254/2),C253+14),IF(DAY(DATE(YEAR('Compound Interest Calculator'!$F$12),MONTH('Compound Interest Calculator'!$F$12)+(B254-1)*(12/p),DAY('Compound Interest Calculator'!$F$12)))&lt;&gt;DAY('Compound Interest Calculator'!$F$12),DATE(YEAR('Compound Interest Calculator'!$F$12),MONTH('Compound Interest Calculator'!$F$12)+B254*(12/p)+1,0),DATE(YEAR('Compound Interest Calculator'!$F$12),MONTH('Compound Interest Calculator'!$F$12)+B254*(12/p),DAY('Compound Interest Calculator'!$F$12)))))))</f>
        <v/>
      </c>
      <c r="D254" s="25" t="str">
        <f t="shared" si="6"/>
        <v/>
      </c>
      <c r="E254" s="22" t="str">
        <f>IF(B254="","",SUM(D$4:D254)+PV)</f>
        <v/>
      </c>
      <c r="F254" s="22" t="str">
        <f>IF(B254="","",IF('Compound Interest Calculator'!$F$14="Daily",H253*( (1+rate)^(C254-C253)-1 ),H253*rate))</f>
        <v/>
      </c>
      <c r="G254" s="22" t="str">
        <f>IF(D254="","",SUM(F$4:F254))</f>
        <v/>
      </c>
      <c r="H254" s="23" t="str">
        <f t="shared" si="7"/>
        <v/>
      </c>
    </row>
    <row r="255" spans="2:8" x14ac:dyDescent="0.15">
      <c r="B255" s="21" t="str">
        <f>IF(H254="","",IF(B254&gt;='Compound Interest Calculator'!$F$10*p,"",B254+1))</f>
        <v/>
      </c>
      <c r="C255" s="27" t="str">
        <f>IF(B255="","",IF(p=52,C254+7,IF(p=26,C254+14,IF(p=24,IF(MOD(B255,2)=0,EDATE('Compound Interest Calculator'!$F$12,B255/2),C254+14),IF(DAY(DATE(YEAR('Compound Interest Calculator'!$F$12),MONTH('Compound Interest Calculator'!$F$12)+(B255-1)*(12/p),DAY('Compound Interest Calculator'!$F$12)))&lt;&gt;DAY('Compound Interest Calculator'!$F$12),DATE(YEAR('Compound Interest Calculator'!$F$12),MONTH('Compound Interest Calculator'!$F$12)+B255*(12/p)+1,0),DATE(YEAR('Compound Interest Calculator'!$F$12),MONTH('Compound Interest Calculator'!$F$12)+B255*(12/p),DAY('Compound Interest Calculator'!$F$12)))))))</f>
        <v/>
      </c>
      <c r="D255" s="25" t="str">
        <f t="shared" si="6"/>
        <v/>
      </c>
      <c r="E255" s="22" t="str">
        <f>IF(B255="","",SUM(D$4:D255)+PV)</f>
        <v/>
      </c>
      <c r="F255" s="22" t="str">
        <f>IF(B255="","",IF('Compound Interest Calculator'!$F$14="Daily",H254*( (1+rate)^(C255-C254)-1 ),H254*rate))</f>
        <v/>
      </c>
      <c r="G255" s="22" t="str">
        <f>IF(D255="","",SUM(F$4:F255))</f>
        <v/>
      </c>
      <c r="H255" s="23" t="str">
        <f t="shared" si="7"/>
        <v/>
      </c>
    </row>
    <row r="256" spans="2:8" x14ac:dyDescent="0.15">
      <c r="B256" s="21" t="str">
        <f>IF(H255="","",IF(B255&gt;='Compound Interest Calculator'!$F$10*p,"",B255+1))</f>
        <v/>
      </c>
      <c r="C256" s="27" t="str">
        <f>IF(B256="","",IF(p=52,C255+7,IF(p=26,C255+14,IF(p=24,IF(MOD(B256,2)=0,EDATE('Compound Interest Calculator'!$F$12,B256/2),C255+14),IF(DAY(DATE(YEAR('Compound Interest Calculator'!$F$12),MONTH('Compound Interest Calculator'!$F$12)+(B256-1)*(12/p),DAY('Compound Interest Calculator'!$F$12)))&lt;&gt;DAY('Compound Interest Calculator'!$F$12),DATE(YEAR('Compound Interest Calculator'!$F$12),MONTH('Compound Interest Calculator'!$F$12)+B256*(12/p)+1,0),DATE(YEAR('Compound Interest Calculator'!$F$12),MONTH('Compound Interest Calculator'!$F$12)+B256*(12/p),DAY('Compound Interest Calculator'!$F$12)))))))</f>
        <v/>
      </c>
      <c r="D256" s="25" t="str">
        <f t="shared" si="6"/>
        <v/>
      </c>
      <c r="E256" s="22" t="str">
        <f>IF(B256="","",SUM(D$4:D256)+PV)</f>
        <v/>
      </c>
      <c r="F256" s="22" t="str">
        <f>IF(B256="","",IF('Compound Interest Calculator'!$F$14="Daily",H255*( (1+rate)^(C256-C255)-1 ),H255*rate))</f>
        <v/>
      </c>
      <c r="G256" s="22" t="str">
        <f>IF(D256="","",SUM(F$4:F256))</f>
        <v/>
      </c>
      <c r="H256" s="23" t="str">
        <f t="shared" si="7"/>
        <v/>
      </c>
    </row>
    <row r="257" spans="2:8" x14ac:dyDescent="0.15">
      <c r="B257" s="21" t="str">
        <f>IF(H256="","",IF(B256&gt;='Compound Interest Calculator'!$F$10*p,"",B256+1))</f>
        <v/>
      </c>
      <c r="C257" s="27" t="str">
        <f>IF(B257="","",IF(p=52,C256+7,IF(p=26,C256+14,IF(p=24,IF(MOD(B257,2)=0,EDATE('Compound Interest Calculator'!$F$12,B257/2),C256+14),IF(DAY(DATE(YEAR('Compound Interest Calculator'!$F$12),MONTH('Compound Interest Calculator'!$F$12)+(B257-1)*(12/p),DAY('Compound Interest Calculator'!$F$12)))&lt;&gt;DAY('Compound Interest Calculator'!$F$12),DATE(YEAR('Compound Interest Calculator'!$F$12),MONTH('Compound Interest Calculator'!$F$12)+B257*(12/p)+1,0),DATE(YEAR('Compound Interest Calculator'!$F$12),MONTH('Compound Interest Calculator'!$F$12)+B257*(12/p),DAY('Compound Interest Calculator'!$F$12)))))))</f>
        <v/>
      </c>
      <c r="D257" s="25" t="str">
        <f t="shared" si="6"/>
        <v/>
      </c>
      <c r="E257" s="22" t="str">
        <f>IF(B257="","",SUM(D$4:D257)+PV)</f>
        <v/>
      </c>
      <c r="F257" s="22" t="str">
        <f>IF(B257="","",IF('Compound Interest Calculator'!$F$14="Daily",H256*( (1+rate)^(C257-C256)-1 ),H256*rate))</f>
        <v/>
      </c>
      <c r="G257" s="22" t="str">
        <f>IF(D257="","",SUM(F$4:F257))</f>
        <v/>
      </c>
      <c r="H257" s="23" t="str">
        <f t="shared" si="7"/>
        <v/>
      </c>
    </row>
    <row r="258" spans="2:8" x14ac:dyDescent="0.15">
      <c r="B258" s="21" t="str">
        <f>IF(H257="","",IF(B257&gt;='Compound Interest Calculator'!$F$10*p,"",B257+1))</f>
        <v/>
      </c>
      <c r="C258" s="27" t="str">
        <f>IF(B258="","",IF(p=52,C257+7,IF(p=26,C257+14,IF(p=24,IF(MOD(B258,2)=0,EDATE('Compound Interest Calculator'!$F$12,B258/2),C257+14),IF(DAY(DATE(YEAR('Compound Interest Calculator'!$F$12),MONTH('Compound Interest Calculator'!$F$12)+(B258-1)*(12/p),DAY('Compound Interest Calculator'!$F$12)))&lt;&gt;DAY('Compound Interest Calculator'!$F$12),DATE(YEAR('Compound Interest Calculator'!$F$12),MONTH('Compound Interest Calculator'!$F$12)+B258*(12/p)+1,0),DATE(YEAR('Compound Interest Calculator'!$F$12),MONTH('Compound Interest Calculator'!$F$12)+B258*(12/p),DAY('Compound Interest Calculator'!$F$12)))))))</f>
        <v/>
      </c>
      <c r="D258" s="25" t="str">
        <f t="shared" si="6"/>
        <v/>
      </c>
      <c r="E258" s="22" t="str">
        <f>IF(B258="","",SUM(D$4:D258)+PV)</f>
        <v/>
      </c>
      <c r="F258" s="22" t="str">
        <f>IF(B258="","",IF('Compound Interest Calculator'!$F$14="Daily",H257*( (1+rate)^(C258-C257)-1 ),H257*rate))</f>
        <v/>
      </c>
      <c r="G258" s="22" t="str">
        <f>IF(D258="","",SUM(F$4:F258))</f>
        <v/>
      </c>
      <c r="H258" s="23" t="str">
        <f t="shared" si="7"/>
        <v/>
      </c>
    </row>
    <row r="259" spans="2:8" x14ac:dyDescent="0.15">
      <c r="B259" s="21" t="str">
        <f>IF(H258="","",IF(B258&gt;='Compound Interest Calculator'!$F$10*p,"",B258+1))</f>
        <v/>
      </c>
      <c r="C259" s="27" t="str">
        <f>IF(B259="","",IF(p=52,C258+7,IF(p=26,C258+14,IF(p=24,IF(MOD(B259,2)=0,EDATE('Compound Interest Calculator'!$F$12,B259/2),C258+14),IF(DAY(DATE(YEAR('Compound Interest Calculator'!$F$12),MONTH('Compound Interest Calculator'!$F$12)+(B259-1)*(12/p),DAY('Compound Interest Calculator'!$F$12)))&lt;&gt;DAY('Compound Interest Calculator'!$F$12),DATE(YEAR('Compound Interest Calculator'!$F$12),MONTH('Compound Interest Calculator'!$F$12)+B259*(12/p)+1,0),DATE(YEAR('Compound Interest Calculator'!$F$12),MONTH('Compound Interest Calculator'!$F$12)+B259*(12/p),DAY('Compound Interest Calculator'!$F$12)))))))</f>
        <v/>
      </c>
      <c r="D259" s="25" t="str">
        <f t="shared" si="6"/>
        <v/>
      </c>
      <c r="E259" s="22" t="str">
        <f>IF(B259="","",SUM(D$4:D259)+PV)</f>
        <v/>
      </c>
      <c r="F259" s="22" t="str">
        <f>IF(B259="","",IF('Compound Interest Calculator'!$F$14="Daily",H258*( (1+rate)^(C259-C258)-1 ),H258*rate))</f>
        <v/>
      </c>
      <c r="G259" s="22" t="str">
        <f>IF(D259="","",SUM(F$4:F259))</f>
        <v/>
      </c>
      <c r="H259" s="23" t="str">
        <f t="shared" si="7"/>
        <v/>
      </c>
    </row>
    <row r="260" spans="2:8" x14ac:dyDescent="0.15">
      <c r="B260" s="21" t="str">
        <f>IF(H259="","",IF(B259&gt;='Compound Interest Calculator'!$F$10*p,"",B259+1))</f>
        <v/>
      </c>
      <c r="C260" s="27" t="str">
        <f>IF(B260="","",IF(p=52,C259+7,IF(p=26,C259+14,IF(p=24,IF(MOD(B260,2)=0,EDATE('Compound Interest Calculator'!$F$12,B260/2),C259+14),IF(DAY(DATE(YEAR('Compound Interest Calculator'!$F$12),MONTH('Compound Interest Calculator'!$F$12)+(B260-1)*(12/p),DAY('Compound Interest Calculator'!$F$12)))&lt;&gt;DAY('Compound Interest Calculator'!$F$12),DATE(YEAR('Compound Interest Calculator'!$F$12),MONTH('Compound Interest Calculator'!$F$12)+B260*(12/p)+1,0),DATE(YEAR('Compound Interest Calculator'!$F$12),MONTH('Compound Interest Calculator'!$F$12)+B260*(12/p),DAY('Compound Interest Calculator'!$F$12)))))))</f>
        <v/>
      </c>
      <c r="D260" s="25" t="str">
        <f t="shared" si="6"/>
        <v/>
      </c>
      <c r="E260" s="22" t="str">
        <f>IF(B260="","",SUM(D$4:D260)+PV)</f>
        <v/>
      </c>
      <c r="F260" s="22" t="str">
        <f>IF(B260="","",IF('Compound Interest Calculator'!$F$14="Daily",H259*( (1+rate)^(C260-C259)-1 ),H259*rate))</f>
        <v/>
      </c>
      <c r="G260" s="22" t="str">
        <f>IF(D260="","",SUM(F$4:F260))</f>
        <v/>
      </c>
      <c r="H260" s="23" t="str">
        <f t="shared" si="7"/>
        <v/>
      </c>
    </row>
    <row r="261" spans="2:8" x14ac:dyDescent="0.15">
      <c r="B261" s="21" t="str">
        <f>IF(H260="","",IF(B260&gt;='Compound Interest Calculator'!$F$10*p,"",B260+1))</f>
        <v/>
      </c>
      <c r="C261" s="27" t="str">
        <f>IF(B261="","",IF(p=52,C260+7,IF(p=26,C260+14,IF(p=24,IF(MOD(B261,2)=0,EDATE('Compound Interest Calculator'!$F$12,B261/2),C260+14),IF(DAY(DATE(YEAR('Compound Interest Calculator'!$F$12),MONTH('Compound Interest Calculator'!$F$12)+(B261-1)*(12/p),DAY('Compound Interest Calculator'!$F$12)))&lt;&gt;DAY('Compound Interest Calculator'!$F$12),DATE(YEAR('Compound Interest Calculator'!$F$12),MONTH('Compound Interest Calculator'!$F$12)+B261*(12/p)+1,0),DATE(YEAR('Compound Interest Calculator'!$F$12),MONTH('Compound Interest Calculator'!$F$12)+B261*(12/p),DAY('Compound Interest Calculator'!$F$12)))))))</f>
        <v/>
      </c>
      <c r="D261" s="25" t="str">
        <f t="shared" si="6"/>
        <v/>
      </c>
      <c r="E261" s="22" t="str">
        <f>IF(B261="","",SUM(D$4:D261)+PV)</f>
        <v/>
      </c>
      <c r="F261" s="22" t="str">
        <f>IF(B261="","",IF('Compound Interest Calculator'!$F$14="Daily",H260*( (1+rate)^(C261-C260)-1 ),H260*rate))</f>
        <v/>
      </c>
      <c r="G261" s="22" t="str">
        <f>IF(D261="","",SUM(F$4:F261))</f>
        <v/>
      </c>
      <c r="H261" s="23" t="str">
        <f t="shared" si="7"/>
        <v/>
      </c>
    </row>
    <row r="262" spans="2:8" x14ac:dyDescent="0.15">
      <c r="B262" s="21" t="str">
        <f>IF(H261="","",IF(B261&gt;='Compound Interest Calculator'!$F$10*p,"",B261+1))</f>
        <v/>
      </c>
      <c r="C262" s="27" t="str">
        <f>IF(B262="","",IF(p=52,C261+7,IF(p=26,C261+14,IF(p=24,IF(MOD(B262,2)=0,EDATE('Compound Interest Calculator'!$F$12,B262/2),C261+14),IF(DAY(DATE(YEAR('Compound Interest Calculator'!$F$12),MONTH('Compound Interest Calculator'!$F$12)+(B262-1)*(12/p),DAY('Compound Interest Calculator'!$F$12)))&lt;&gt;DAY('Compound Interest Calculator'!$F$12),DATE(YEAR('Compound Interest Calculator'!$F$12),MONTH('Compound Interest Calculator'!$F$12)+B262*(12/p)+1,0),DATE(YEAR('Compound Interest Calculator'!$F$12),MONTH('Compound Interest Calculator'!$F$12)+B262*(12/p),DAY('Compound Interest Calculator'!$F$12)))))))</f>
        <v/>
      </c>
      <c r="D262" s="25" t="str">
        <f t="shared" ref="D262:D325" si="8">IF(B262="","",A)</f>
        <v/>
      </c>
      <c r="E262" s="22" t="str">
        <f>IF(B262="","",SUM(D$4:D262)+PV)</f>
        <v/>
      </c>
      <c r="F262" s="22" t="str">
        <f>IF(B262="","",IF('Compound Interest Calculator'!$F$14="Daily",H261*( (1+rate)^(C262-C261)-1 ),H261*rate))</f>
        <v/>
      </c>
      <c r="G262" s="22" t="str">
        <f>IF(D262="","",SUM(F$4:F262))</f>
        <v/>
      </c>
      <c r="H262" s="23" t="str">
        <f t="shared" ref="H262:H325" si="9">IF(B262="","",H261+F262+D262)</f>
        <v/>
      </c>
    </row>
    <row r="263" spans="2:8" x14ac:dyDescent="0.15">
      <c r="B263" s="21" t="str">
        <f>IF(H262="","",IF(B262&gt;='Compound Interest Calculator'!$F$10*p,"",B262+1))</f>
        <v/>
      </c>
      <c r="C263" s="27" t="str">
        <f>IF(B263="","",IF(p=52,C262+7,IF(p=26,C262+14,IF(p=24,IF(MOD(B263,2)=0,EDATE('Compound Interest Calculator'!$F$12,B263/2),C262+14),IF(DAY(DATE(YEAR('Compound Interest Calculator'!$F$12),MONTH('Compound Interest Calculator'!$F$12)+(B263-1)*(12/p),DAY('Compound Interest Calculator'!$F$12)))&lt;&gt;DAY('Compound Interest Calculator'!$F$12),DATE(YEAR('Compound Interest Calculator'!$F$12),MONTH('Compound Interest Calculator'!$F$12)+B263*(12/p)+1,0),DATE(YEAR('Compound Interest Calculator'!$F$12),MONTH('Compound Interest Calculator'!$F$12)+B263*(12/p),DAY('Compound Interest Calculator'!$F$12)))))))</f>
        <v/>
      </c>
      <c r="D263" s="25" t="str">
        <f t="shared" si="8"/>
        <v/>
      </c>
      <c r="E263" s="22" t="str">
        <f>IF(B263="","",SUM(D$4:D263)+PV)</f>
        <v/>
      </c>
      <c r="F263" s="22" t="str">
        <f>IF(B263="","",IF('Compound Interest Calculator'!$F$14="Daily",H262*( (1+rate)^(C263-C262)-1 ),H262*rate))</f>
        <v/>
      </c>
      <c r="G263" s="22" t="str">
        <f>IF(D263="","",SUM(F$4:F263))</f>
        <v/>
      </c>
      <c r="H263" s="23" t="str">
        <f t="shared" si="9"/>
        <v/>
      </c>
    </row>
    <row r="264" spans="2:8" x14ac:dyDescent="0.15">
      <c r="B264" s="21" t="str">
        <f>IF(H263="","",IF(B263&gt;='Compound Interest Calculator'!$F$10*p,"",B263+1))</f>
        <v/>
      </c>
      <c r="C264" s="27" t="str">
        <f>IF(B264="","",IF(p=52,C263+7,IF(p=26,C263+14,IF(p=24,IF(MOD(B264,2)=0,EDATE('Compound Interest Calculator'!$F$12,B264/2),C263+14),IF(DAY(DATE(YEAR('Compound Interest Calculator'!$F$12),MONTH('Compound Interest Calculator'!$F$12)+(B264-1)*(12/p),DAY('Compound Interest Calculator'!$F$12)))&lt;&gt;DAY('Compound Interest Calculator'!$F$12),DATE(YEAR('Compound Interest Calculator'!$F$12),MONTH('Compound Interest Calculator'!$F$12)+B264*(12/p)+1,0),DATE(YEAR('Compound Interest Calculator'!$F$12),MONTH('Compound Interest Calculator'!$F$12)+B264*(12/p),DAY('Compound Interest Calculator'!$F$12)))))))</f>
        <v/>
      </c>
      <c r="D264" s="25" t="str">
        <f t="shared" si="8"/>
        <v/>
      </c>
      <c r="E264" s="22" t="str">
        <f>IF(B264="","",SUM(D$4:D264)+PV)</f>
        <v/>
      </c>
      <c r="F264" s="22" t="str">
        <f>IF(B264="","",IF('Compound Interest Calculator'!$F$14="Daily",H263*( (1+rate)^(C264-C263)-1 ),H263*rate))</f>
        <v/>
      </c>
      <c r="G264" s="22" t="str">
        <f>IF(D264="","",SUM(F$4:F264))</f>
        <v/>
      </c>
      <c r="H264" s="23" t="str">
        <f t="shared" si="9"/>
        <v/>
      </c>
    </row>
    <row r="265" spans="2:8" x14ac:dyDescent="0.15">
      <c r="B265" s="21" t="str">
        <f>IF(H264="","",IF(B264&gt;='Compound Interest Calculator'!$F$10*p,"",B264+1))</f>
        <v/>
      </c>
      <c r="C265" s="27" t="str">
        <f>IF(B265="","",IF(p=52,C264+7,IF(p=26,C264+14,IF(p=24,IF(MOD(B265,2)=0,EDATE('Compound Interest Calculator'!$F$12,B265/2),C264+14),IF(DAY(DATE(YEAR('Compound Interest Calculator'!$F$12),MONTH('Compound Interest Calculator'!$F$12)+(B265-1)*(12/p),DAY('Compound Interest Calculator'!$F$12)))&lt;&gt;DAY('Compound Interest Calculator'!$F$12),DATE(YEAR('Compound Interest Calculator'!$F$12),MONTH('Compound Interest Calculator'!$F$12)+B265*(12/p)+1,0),DATE(YEAR('Compound Interest Calculator'!$F$12),MONTH('Compound Interest Calculator'!$F$12)+B265*(12/p),DAY('Compound Interest Calculator'!$F$12)))))))</f>
        <v/>
      </c>
      <c r="D265" s="25" t="str">
        <f t="shared" si="8"/>
        <v/>
      </c>
      <c r="E265" s="22" t="str">
        <f>IF(B265="","",SUM(D$4:D265)+PV)</f>
        <v/>
      </c>
      <c r="F265" s="22" t="str">
        <f>IF(B265="","",IF('Compound Interest Calculator'!$F$14="Daily",H264*( (1+rate)^(C265-C264)-1 ),H264*rate))</f>
        <v/>
      </c>
      <c r="G265" s="22" t="str">
        <f>IF(D265="","",SUM(F$4:F265))</f>
        <v/>
      </c>
      <c r="H265" s="23" t="str">
        <f t="shared" si="9"/>
        <v/>
      </c>
    </row>
    <row r="266" spans="2:8" x14ac:dyDescent="0.15">
      <c r="B266" s="21" t="str">
        <f>IF(H265="","",IF(B265&gt;='Compound Interest Calculator'!$F$10*p,"",B265+1))</f>
        <v/>
      </c>
      <c r="C266" s="27" t="str">
        <f>IF(B266="","",IF(p=52,C265+7,IF(p=26,C265+14,IF(p=24,IF(MOD(B266,2)=0,EDATE('Compound Interest Calculator'!$F$12,B266/2),C265+14),IF(DAY(DATE(YEAR('Compound Interest Calculator'!$F$12),MONTH('Compound Interest Calculator'!$F$12)+(B266-1)*(12/p),DAY('Compound Interest Calculator'!$F$12)))&lt;&gt;DAY('Compound Interest Calculator'!$F$12),DATE(YEAR('Compound Interest Calculator'!$F$12),MONTH('Compound Interest Calculator'!$F$12)+B266*(12/p)+1,0),DATE(YEAR('Compound Interest Calculator'!$F$12),MONTH('Compound Interest Calculator'!$F$12)+B266*(12/p),DAY('Compound Interest Calculator'!$F$12)))))))</f>
        <v/>
      </c>
      <c r="D266" s="25" t="str">
        <f t="shared" si="8"/>
        <v/>
      </c>
      <c r="E266" s="22" t="str">
        <f>IF(B266="","",SUM(D$4:D266)+PV)</f>
        <v/>
      </c>
      <c r="F266" s="22" t="str">
        <f>IF(B266="","",IF('Compound Interest Calculator'!$F$14="Daily",H265*( (1+rate)^(C266-C265)-1 ),H265*rate))</f>
        <v/>
      </c>
      <c r="G266" s="22" t="str">
        <f>IF(D266="","",SUM(F$4:F266))</f>
        <v/>
      </c>
      <c r="H266" s="23" t="str">
        <f t="shared" si="9"/>
        <v/>
      </c>
    </row>
    <row r="267" spans="2:8" x14ac:dyDescent="0.15">
      <c r="B267" s="21" t="str">
        <f>IF(H266="","",IF(B266&gt;='Compound Interest Calculator'!$F$10*p,"",B266+1))</f>
        <v/>
      </c>
      <c r="C267" s="27" t="str">
        <f>IF(B267="","",IF(p=52,C266+7,IF(p=26,C266+14,IF(p=24,IF(MOD(B267,2)=0,EDATE('Compound Interest Calculator'!$F$12,B267/2),C266+14),IF(DAY(DATE(YEAR('Compound Interest Calculator'!$F$12),MONTH('Compound Interest Calculator'!$F$12)+(B267-1)*(12/p),DAY('Compound Interest Calculator'!$F$12)))&lt;&gt;DAY('Compound Interest Calculator'!$F$12),DATE(YEAR('Compound Interest Calculator'!$F$12),MONTH('Compound Interest Calculator'!$F$12)+B267*(12/p)+1,0),DATE(YEAR('Compound Interest Calculator'!$F$12),MONTH('Compound Interest Calculator'!$F$12)+B267*(12/p),DAY('Compound Interest Calculator'!$F$12)))))))</f>
        <v/>
      </c>
      <c r="D267" s="25" t="str">
        <f t="shared" si="8"/>
        <v/>
      </c>
      <c r="E267" s="22" t="str">
        <f>IF(B267="","",SUM(D$4:D267)+PV)</f>
        <v/>
      </c>
      <c r="F267" s="22" t="str">
        <f>IF(B267="","",IF('Compound Interest Calculator'!$F$14="Daily",H266*( (1+rate)^(C267-C266)-1 ),H266*rate))</f>
        <v/>
      </c>
      <c r="G267" s="22" t="str">
        <f>IF(D267="","",SUM(F$4:F267))</f>
        <v/>
      </c>
      <c r="H267" s="23" t="str">
        <f t="shared" si="9"/>
        <v/>
      </c>
    </row>
    <row r="268" spans="2:8" x14ac:dyDescent="0.15">
      <c r="B268" s="21" t="str">
        <f>IF(H267="","",IF(B267&gt;='Compound Interest Calculator'!$F$10*p,"",B267+1))</f>
        <v/>
      </c>
      <c r="C268" s="27" t="str">
        <f>IF(B268="","",IF(p=52,C267+7,IF(p=26,C267+14,IF(p=24,IF(MOD(B268,2)=0,EDATE('Compound Interest Calculator'!$F$12,B268/2),C267+14),IF(DAY(DATE(YEAR('Compound Interest Calculator'!$F$12),MONTH('Compound Interest Calculator'!$F$12)+(B268-1)*(12/p),DAY('Compound Interest Calculator'!$F$12)))&lt;&gt;DAY('Compound Interest Calculator'!$F$12),DATE(YEAR('Compound Interest Calculator'!$F$12),MONTH('Compound Interest Calculator'!$F$12)+B268*(12/p)+1,0),DATE(YEAR('Compound Interest Calculator'!$F$12),MONTH('Compound Interest Calculator'!$F$12)+B268*(12/p),DAY('Compound Interest Calculator'!$F$12)))))))</f>
        <v/>
      </c>
      <c r="D268" s="25" t="str">
        <f t="shared" si="8"/>
        <v/>
      </c>
      <c r="E268" s="22" t="str">
        <f>IF(B268="","",SUM(D$4:D268)+PV)</f>
        <v/>
      </c>
      <c r="F268" s="22" t="str">
        <f>IF(B268="","",IF('Compound Interest Calculator'!$F$14="Daily",H267*( (1+rate)^(C268-C267)-1 ),H267*rate))</f>
        <v/>
      </c>
      <c r="G268" s="22" t="str">
        <f>IF(D268="","",SUM(F$4:F268))</f>
        <v/>
      </c>
      <c r="H268" s="23" t="str">
        <f t="shared" si="9"/>
        <v/>
      </c>
    </row>
    <row r="269" spans="2:8" x14ac:dyDescent="0.15">
      <c r="B269" s="21" t="str">
        <f>IF(H268="","",IF(B268&gt;='Compound Interest Calculator'!$F$10*p,"",B268+1))</f>
        <v/>
      </c>
      <c r="C269" s="27" t="str">
        <f>IF(B269="","",IF(p=52,C268+7,IF(p=26,C268+14,IF(p=24,IF(MOD(B269,2)=0,EDATE('Compound Interest Calculator'!$F$12,B269/2),C268+14),IF(DAY(DATE(YEAR('Compound Interest Calculator'!$F$12),MONTH('Compound Interest Calculator'!$F$12)+(B269-1)*(12/p),DAY('Compound Interest Calculator'!$F$12)))&lt;&gt;DAY('Compound Interest Calculator'!$F$12),DATE(YEAR('Compound Interest Calculator'!$F$12),MONTH('Compound Interest Calculator'!$F$12)+B269*(12/p)+1,0),DATE(YEAR('Compound Interest Calculator'!$F$12),MONTH('Compound Interest Calculator'!$F$12)+B269*(12/p),DAY('Compound Interest Calculator'!$F$12)))))))</f>
        <v/>
      </c>
      <c r="D269" s="25" t="str">
        <f t="shared" si="8"/>
        <v/>
      </c>
      <c r="E269" s="22" t="str">
        <f>IF(B269="","",SUM(D$4:D269)+PV)</f>
        <v/>
      </c>
      <c r="F269" s="22" t="str">
        <f>IF(B269="","",IF('Compound Interest Calculator'!$F$14="Daily",H268*( (1+rate)^(C269-C268)-1 ),H268*rate))</f>
        <v/>
      </c>
      <c r="G269" s="22" t="str">
        <f>IF(D269="","",SUM(F$4:F269))</f>
        <v/>
      </c>
      <c r="H269" s="23" t="str">
        <f t="shared" si="9"/>
        <v/>
      </c>
    </row>
    <row r="270" spans="2:8" x14ac:dyDescent="0.15">
      <c r="B270" s="21" t="str">
        <f>IF(H269="","",IF(B269&gt;='Compound Interest Calculator'!$F$10*p,"",B269+1))</f>
        <v/>
      </c>
      <c r="C270" s="27" t="str">
        <f>IF(B270="","",IF(p=52,C269+7,IF(p=26,C269+14,IF(p=24,IF(MOD(B270,2)=0,EDATE('Compound Interest Calculator'!$F$12,B270/2),C269+14),IF(DAY(DATE(YEAR('Compound Interest Calculator'!$F$12),MONTH('Compound Interest Calculator'!$F$12)+(B270-1)*(12/p),DAY('Compound Interest Calculator'!$F$12)))&lt;&gt;DAY('Compound Interest Calculator'!$F$12),DATE(YEAR('Compound Interest Calculator'!$F$12),MONTH('Compound Interest Calculator'!$F$12)+B270*(12/p)+1,0),DATE(YEAR('Compound Interest Calculator'!$F$12),MONTH('Compound Interest Calculator'!$F$12)+B270*(12/p),DAY('Compound Interest Calculator'!$F$12)))))))</f>
        <v/>
      </c>
      <c r="D270" s="25" t="str">
        <f t="shared" si="8"/>
        <v/>
      </c>
      <c r="E270" s="22" t="str">
        <f>IF(B270="","",SUM(D$4:D270)+PV)</f>
        <v/>
      </c>
      <c r="F270" s="22" t="str">
        <f>IF(B270="","",IF('Compound Interest Calculator'!$F$14="Daily",H269*( (1+rate)^(C270-C269)-1 ),H269*rate))</f>
        <v/>
      </c>
      <c r="G270" s="22" t="str">
        <f>IF(D270="","",SUM(F$4:F270))</f>
        <v/>
      </c>
      <c r="H270" s="23" t="str">
        <f t="shared" si="9"/>
        <v/>
      </c>
    </row>
    <row r="271" spans="2:8" x14ac:dyDescent="0.15">
      <c r="B271" s="21" t="str">
        <f>IF(H270="","",IF(B270&gt;='Compound Interest Calculator'!$F$10*p,"",B270+1))</f>
        <v/>
      </c>
      <c r="C271" s="27" t="str">
        <f>IF(B271="","",IF(p=52,C270+7,IF(p=26,C270+14,IF(p=24,IF(MOD(B271,2)=0,EDATE('Compound Interest Calculator'!$F$12,B271/2),C270+14),IF(DAY(DATE(YEAR('Compound Interest Calculator'!$F$12),MONTH('Compound Interest Calculator'!$F$12)+(B271-1)*(12/p),DAY('Compound Interest Calculator'!$F$12)))&lt;&gt;DAY('Compound Interest Calculator'!$F$12),DATE(YEAR('Compound Interest Calculator'!$F$12),MONTH('Compound Interest Calculator'!$F$12)+B271*(12/p)+1,0),DATE(YEAR('Compound Interest Calculator'!$F$12),MONTH('Compound Interest Calculator'!$F$12)+B271*(12/p),DAY('Compound Interest Calculator'!$F$12)))))))</f>
        <v/>
      </c>
      <c r="D271" s="25" t="str">
        <f t="shared" si="8"/>
        <v/>
      </c>
      <c r="E271" s="22" t="str">
        <f>IF(B271="","",SUM(D$4:D271)+PV)</f>
        <v/>
      </c>
      <c r="F271" s="22" t="str">
        <f>IF(B271="","",IF('Compound Interest Calculator'!$F$14="Daily",H270*( (1+rate)^(C271-C270)-1 ),H270*rate))</f>
        <v/>
      </c>
      <c r="G271" s="22" t="str">
        <f>IF(D271="","",SUM(F$4:F271))</f>
        <v/>
      </c>
      <c r="H271" s="23" t="str">
        <f t="shared" si="9"/>
        <v/>
      </c>
    </row>
    <row r="272" spans="2:8" x14ac:dyDescent="0.15">
      <c r="B272" s="21" t="str">
        <f>IF(H271="","",IF(B271&gt;='Compound Interest Calculator'!$F$10*p,"",B271+1))</f>
        <v/>
      </c>
      <c r="C272" s="27" t="str">
        <f>IF(B272="","",IF(p=52,C271+7,IF(p=26,C271+14,IF(p=24,IF(MOD(B272,2)=0,EDATE('Compound Interest Calculator'!$F$12,B272/2),C271+14),IF(DAY(DATE(YEAR('Compound Interest Calculator'!$F$12),MONTH('Compound Interest Calculator'!$F$12)+(B272-1)*(12/p),DAY('Compound Interest Calculator'!$F$12)))&lt;&gt;DAY('Compound Interest Calculator'!$F$12),DATE(YEAR('Compound Interest Calculator'!$F$12),MONTH('Compound Interest Calculator'!$F$12)+B272*(12/p)+1,0),DATE(YEAR('Compound Interest Calculator'!$F$12),MONTH('Compound Interest Calculator'!$F$12)+B272*(12/p),DAY('Compound Interest Calculator'!$F$12)))))))</f>
        <v/>
      </c>
      <c r="D272" s="25" t="str">
        <f t="shared" si="8"/>
        <v/>
      </c>
      <c r="E272" s="22" t="str">
        <f>IF(B272="","",SUM(D$4:D272)+PV)</f>
        <v/>
      </c>
      <c r="F272" s="22" t="str">
        <f>IF(B272="","",IF('Compound Interest Calculator'!$F$14="Daily",H271*( (1+rate)^(C272-C271)-1 ),H271*rate))</f>
        <v/>
      </c>
      <c r="G272" s="22" t="str">
        <f>IF(D272="","",SUM(F$4:F272))</f>
        <v/>
      </c>
      <c r="H272" s="23" t="str">
        <f t="shared" si="9"/>
        <v/>
      </c>
    </row>
    <row r="273" spans="2:8" x14ac:dyDescent="0.15">
      <c r="B273" s="21" t="str">
        <f>IF(H272="","",IF(B272&gt;='Compound Interest Calculator'!$F$10*p,"",B272+1))</f>
        <v/>
      </c>
      <c r="C273" s="27" t="str">
        <f>IF(B273="","",IF(p=52,C272+7,IF(p=26,C272+14,IF(p=24,IF(MOD(B273,2)=0,EDATE('Compound Interest Calculator'!$F$12,B273/2),C272+14),IF(DAY(DATE(YEAR('Compound Interest Calculator'!$F$12),MONTH('Compound Interest Calculator'!$F$12)+(B273-1)*(12/p),DAY('Compound Interest Calculator'!$F$12)))&lt;&gt;DAY('Compound Interest Calculator'!$F$12),DATE(YEAR('Compound Interest Calculator'!$F$12),MONTH('Compound Interest Calculator'!$F$12)+B273*(12/p)+1,0),DATE(YEAR('Compound Interest Calculator'!$F$12),MONTH('Compound Interest Calculator'!$F$12)+B273*(12/p),DAY('Compound Interest Calculator'!$F$12)))))))</f>
        <v/>
      </c>
      <c r="D273" s="25" t="str">
        <f t="shared" si="8"/>
        <v/>
      </c>
      <c r="E273" s="22" t="str">
        <f>IF(B273="","",SUM(D$4:D273)+PV)</f>
        <v/>
      </c>
      <c r="F273" s="22" t="str">
        <f>IF(B273="","",IF('Compound Interest Calculator'!$F$14="Daily",H272*( (1+rate)^(C273-C272)-1 ),H272*rate))</f>
        <v/>
      </c>
      <c r="G273" s="22" t="str">
        <f>IF(D273="","",SUM(F$4:F273))</f>
        <v/>
      </c>
      <c r="H273" s="23" t="str">
        <f t="shared" si="9"/>
        <v/>
      </c>
    </row>
    <row r="274" spans="2:8" x14ac:dyDescent="0.15">
      <c r="B274" s="21" t="str">
        <f>IF(H273="","",IF(B273&gt;='Compound Interest Calculator'!$F$10*p,"",B273+1))</f>
        <v/>
      </c>
      <c r="C274" s="27" t="str">
        <f>IF(B274="","",IF(p=52,C273+7,IF(p=26,C273+14,IF(p=24,IF(MOD(B274,2)=0,EDATE('Compound Interest Calculator'!$F$12,B274/2),C273+14),IF(DAY(DATE(YEAR('Compound Interest Calculator'!$F$12),MONTH('Compound Interest Calculator'!$F$12)+(B274-1)*(12/p),DAY('Compound Interest Calculator'!$F$12)))&lt;&gt;DAY('Compound Interest Calculator'!$F$12),DATE(YEAR('Compound Interest Calculator'!$F$12),MONTH('Compound Interest Calculator'!$F$12)+B274*(12/p)+1,0),DATE(YEAR('Compound Interest Calculator'!$F$12),MONTH('Compound Interest Calculator'!$F$12)+B274*(12/p),DAY('Compound Interest Calculator'!$F$12)))))))</f>
        <v/>
      </c>
      <c r="D274" s="25" t="str">
        <f t="shared" si="8"/>
        <v/>
      </c>
      <c r="E274" s="22" t="str">
        <f>IF(B274="","",SUM(D$4:D274)+PV)</f>
        <v/>
      </c>
      <c r="F274" s="22" t="str">
        <f>IF(B274="","",IF('Compound Interest Calculator'!$F$14="Daily",H273*( (1+rate)^(C274-C273)-1 ),H273*rate))</f>
        <v/>
      </c>
      <c r="G274" s="22" t="str">
        <f>IF(D274="","",SUM(F$4:F274))</f>
        <v/>
      </c>
      <c r="H274" s="23" t="str">
        <f t="shared" si="9"/>
        <v/>
      </c>
    </row>
    <row r="275" spans="2:8" x14ac:dyDescent="0.15">
      <c r="B275" s="21" t="str">
        <f>IF(H274="","",IF(B274&gt;='Compound Interest Calculator'!$F$10*p,"",B274+1))</f>
        <v/>
      </c>
      <c r="C275" s="27" t="str">
        <f>IF(B275="","",IF(p=52,C274+7,IF(p=26,C274+14,IF(p=24,IF(MOD(B275,2)=0,EDATE('Compound Interest Calculator'!$F$12,B275/2),C274+14),IF(DAY(DATE(YEAR('Compound Interest Calculator'!$F$12),MONTH('Compound Interest Calculator'!$F$12)+(B275-1)*(12/p),DAY('Compound Interest Calculator'!$F$12)))&lt;&gt;DAY('Compound Interest Calculator'!$F$12),DATE(YEAR('Compound Interest Calculator'!$F$12),MONTH('Compound Interest Calculator'!$F$12)+B275*(12/p)+1,0),DATE(YEAR('Compound Interest Calculator'!$F$12),MONTH('Compound Interest Calculator'!$F$12)+B275*(12/p),DAY('Compound Interest Calculator'!$F$12)))))))</f>
        <v/>
      </c>
      <c r="D275" s="25" t="str">
        <f t="shared" si="8"/>
        <v/>
      </c>
      <c r="E275" s="22" t="str">
        <f>IF(B275="","",SUM(D$4:D275)+PV)</f>
        <v/>
      </c>
      <c r="F275" s="22" t="str">
        <f>IF(B275="","",IF('Compound Interest Calculator'!$F$14="Daily",H274*( (1+rate)^(C275-C274)-1 ),H274*rate))</f>
        <v/>
      </c>
      <c r="G275" s="22" t="str">
        <f>IF(D275="","",SUM(F$4:F275))</f>
        <v/>
      </c>
      <c r="H275" s="23" t="str">
        <f t="shared" si="9"/>
        <v/>
      </c>
    </row>
    <row r="276" spans="2:8" x14ac:dyDescent="0.15">
      <c r="B276" s="21" t="str">
        <f>IF(H275="","",IF(B275&gt;='Compound Interest Calculator'!$F$10*p,"",B275+1))</f>
        <v/>
      </c>
      <c r="C276" s="27" t="str">
        <f>IF(B276="","",IF(p=52,C275+7,IF(p=26,C275+14,IF(p=24,IF(MOD(B276,2)=0,EDATE('Compound Interest Calculator'!$F$12,B276/2),C275+14),IF(DAY(DATE(YEAR('Compound Interest Calculator'!$F$12),MONTH('Compound Interest Calculator'!$F$12)+(B276-1)*(12/p),DAY('Compound Interest Calculator'!$F$12)))&lt;&gt;DAY('Compound Interest Calculator'!$F$12),DATE(YEAR('Compound Interest Calculator'!$F$12),MONTH('Compound Interest Calculator'!$F$12)+B276*(12/p)+1,0),DATE(YEAR('Compound Interest Calculator'!$F$12),MONTH('Compound Interest Calculator'!$F$12)+B276*(12/p),DAY('Compound Interest Calculator'!$F$12)))))))</f>
        <v/>
      </c>
      <c r="D276" s="25" t="str">
        <f t="shared" si="8"/>
        <v/>
      </c>
      <c r="E276" s="22" t="str">
        <f>IF(B276="","",SUM(D$4:D276)+PV)</f>
        <v/>
      </c>
      <c r="F276" s="22" t="str">
        <f>IF(B276="","",IF('Compound Interest Calculator'!$F$14="Daily",H275*( (1+rate)^(C276-C275)-1 ),H275*rate))</f>
        <v/>
      </c>
      <c r="G276" s="22" t="str">
        <f>IF(D276="","",SUM(F$4:F276))</f>
        <v/>
      </c>
      <c r="H276" s="23" t="str">
        <f t="shared" si="9"/>
        <v/>
      </c>
    </row>
    <row r="277" spans="2:8" x14ac:dyDescent="0.15">
      <c r="B277" s="21" t="str">
        <f>IF(H276="","",IF(B276&gt;='Compound Interest Calculator'!$F$10*p,"",B276+1))</f>
        <v/>
      </c>
      <c r="C277" s="27" t="str">
        <f>IF(B277="","",IF(p=52,C276+7,IF(p=26,C276+14,IF(p=24,IF(MOD(B277,2)=0,EDATE('Compound Interest Calculator'!$F$12,B277/2),C276+14),IF(DAY(DATE(YEAR('Compound Interest Calculator'!$F$12),MONTH('Compound Interest Calculator'!$F$12)+(B277-1)*(12/p),DAY('Compound Interest Calculator'!$F$12)))&lt;&gt;DAY('Compound Interest Calculator'!$F$12),DATE(YEAR('Compound Interest Calculator'!$F$12),MONTH('Compound Interest Calculator'!$F$12)+B277*(12/p)+1,0),DATE(YEAR('Compound Interest Calculator'!$F$12),MONTH('Compound Interest Calculator'!$F$12)+B277*(12/p),DAY('Compound Interest Calculator'!$F$12)))))))</f>
        <v/>
      </c>
      <c r="D277" s="25" t="str">
        <f t="shared" si="8"/>
        <v/>
      </c>
      <c r="E277" s="22" t="str">
        <f>IF(B277="","",SUM(D$4:D277)+PV)</f>
        <v/>
      </c>
      <c r="F277" s="22" t="str">
        <f>IF(B277="","",IF('Compound Interest Calculator'!$F$14="Daily",H276*( (1+rate)^(C277-C276)-1 ),H276*rate))</f>
        <v/>
      </c>
      <c r="G277" s="22" t="str">
        <f>IF(D277="","",SUM(F$4:F277))</f>
        <v/>
      </c>
      <c r="H277" s="23" t="str">
        <f t="shared" si="9"/>
        <v/>
      </c>
    </row>
    <row r="278" spans="2:8" x14ac:dyDescent="0.15">
      <c r="B278" s="21" t="str">
        <f>IF(H277="","",IF(B277&gt;='Compound Interest Calculator'!$F$10*p,"",B277+1))</f>
        <v/>
      </c>
      <c r="C278" s="27" t="str">
        <f>IF(B278="","",IF(p=52,C277+7,IF(p=26,C277+14,IF(p=24,IF(MOD(B278,2)=0,EDATE('Compound Interest Calculator'!$F$12,B278/2),C277+14),IF(DAY(DATE(YEAR('Compound Interest Calculator'!$F$12),MONTH('Compound Interest Calculator'!$F$12)+(B278-1)*(12/p),DAY('Compound Interest Calculator'!$F$12)))&lt;&gt;DAY('Compound Interest Calculator'!$F$12),DATE(YEAR('Compound Interest Calculator'!$F$12),MONTH('Compound Interest Calculator'!$F$12)+B278*(12/p)+1,0),DATE(YEAR('Compound Interest Calculator'!$F$12),MONTH('Compound Interest Calculator'!$F$12)+B278*(12/p),DAY('Compound Interest Calculator'!$F$12)))))))</f>
        <v/>
      </c>
      <c r="D278" s="25" t="str">
        <f t="shared" si="8"/>
        <v/>
      </c>
      <c r="E278" s="22" t="str">
        <f>IF(B278="","",SUM(D$4:D278)+PV)</f>
        <v/>
      </c>
      <c r="F278" s="22" t="str">
        <f>IF(B278="","",IF('Compound Interest Calculator'!$F$14="Daily",H277*( (1+rate)^(C278-C277)-1 ),H277*rate))</f>
        <v/>
      </c>
      <c r="G278" s="22" t="str">
        <f>IF(D278="","",SUM(F$4:F278))</f>
        <v/>
      </c>
      <c r="H278" s="23" t="str">
        <f t="shared" si="9"/>
        <v/>
      </c>
    </row>
    <row r="279" spans="2:8" x14ac:dyDescent="0.15">
      <c r="B279" s="21" t="str">
        <f>IF(H278="","",IF(B278&gt;='Compound Interest Calculator'!$F$10*p,"",B278+1))</f>
        <v/>
      </c>
      <c r="C279" s="27" t="str">
        <f>IF(B279="","",IF(p=52,C278+7,IF(p=26,C278+14,IF(p=24,IF(MOD(B279,2)=0,EDATE('Compound Interest Calculator'!$F$12,B279/2),C278+14),IF(DAY(DATE(YEAR('Compound Interest Calculator'!$F$12),MONTH('Compound Interest Calculator'!$F$12)+(B279-1)*(12/p),DAY('Compound Interest Calculator'!$F$12)))&lt;&gt;DAY('Compound Interest Calculator'!$F$12),DATE(YEAR('Compound Interest Calculator'!$F$12),MONTH('Compound Interest Calculator'!$F$12)+B279*(12/p)+1,0),DATE(YEAR('Compound Interest Calculator'!$F$12),MONTH('Compound Interest Calculator'!$F$12)+B279*(12/p),DAY('Compound Interest Calculator'!$F$12)))))))</f>
        <v/>
      </c>
      <c r="D279" s="25" t="str">
        <f t="shared" si="8"/>
        <v/>
      </c>
      <c r="E279" s="22" t="str">
        <f>IF(B279="","",SUM(D$4:D279)+PV)</f>
        <v/>
      </c>
      <c r="F279" s="22" t="str">
        <f>IF(B279="","",IF('Compound Interest Calculator'!$F$14="Daily",H278*( (1+rate)^(C279-C278)-1 ),H278*rate))</f>
        <v/>
      </c>
      <c r="G279" s="22" t="str">
        <f>IF(D279="","",SUM(F$4:F279))</f>
        <v/>
      </c>
      <c r="H279" s="23" t="str">
        <f t="shared" si="9"/>
        <v/>
      </c>
    </row>
    <row r="280" spans="2:8" x14ac:dyDescent="0.15">
      <c r="B280" s="21" t="str">
        <f>IF(H279="","",IF(B279&gt;='Compound Interest Calculator'!$F$10*p,"",B279+1))</f>
        <v/>
      </c>
      <c r="C280" s="27" t="str">
        <f>IF(B280="","",IF(p=52,C279+7,IF(p=26,C279+14,IF(p=24,IF(MOD(B280,2)=0,EDATE('Compound Interest Calculator'!$F$12,B280/2),C279+14),IF(DAY(DATE(YEAR('Compound Interest Calculator'!$F$12),MONTH('Compound Interest Calculator'!$F$12)+(B280-1)*(12/p),DAY('Compound Interest Calculator'!$F$12)))&lt;&gt;DAY('Compound Interest Calculator'!$F$12),DATE(YEAR('Compound Interest Calculator'!$F$12),MONTH('Compound Interest Calculator'!$F$12)+B280*(12/p)+1,0),DATE(YEAR('Compound Interest Calculator'!$F$12),MONTH('Compound Interest Calculator'!$F$12)+B280*(12/p),DAY('Compound Interest Calculator'!$F$12)))))))</f>
        <v/>
      </c>
      <c r="D280" s="25" t="str">
        <f t="shared" si="8"/>
        <v/>
      </c>
      <c r="E280" s="22" t="str">
        <f>IF(B280="","",SUM(D$4:D280)+PV)</f>
        <v/>
      </c>
      <c r="F280" s="22" t="str">
        <f>IF(B280="","",IF('Compound Interest Calculator'!$F$14="Daily",H279*( (1+rate)^(C280-C279)-1 ),H279*rate))</f>
        <v/>
      </c>
      <c r="G280" s="22" t="str">
        <f>IF(D280="","",SUM(F$4:F280))</f>
        <v/>
      </c>
      <c r="H280" s="23" t="str">
        <f t="shared" si="9"/>
        <v/>
      </c>
    </row>
    <row r="281" spans="2:8" x14ac:dyDescent="0.15">
      <c r="B281" s="21" t="str">
        <f>IF(H280="","",IF(B280&gt;='Compound Interest Calculator'!$F$10*p,"",B280+1))</f>
        <v/>
      </c>
      <c r="C281" s="27" t="str">
        <f>IF(B281="","",IF(p=52,C280+7,IF(p=26,C280+14,IF(p=24,IF(MOD(B281,2)=0,EDATE('Compound Interest Calculator'!$F$12,B281/2),C280+14),IF(DAY(DATE(YEAR('Compound Interest Calculator'!$F$12),MONTH('Compound Interest Calculator'!$F$12)+(B281-1)*(12/p),DAY('Compound Interest Calculator'!$F$12)))&lt;&gt;DAY('Compound Interest Calculator'!$F$12),DATE(YEAR('Compound Interest Calculator'!$F$12),MONTH('Compound Interest Calculator'!$F$12)+B281*(12/p)+1,0),DATE(YEAR('Compound Interest Calculator'!$F$12),MONTH('Compound Interest Calculator'!$F$12)+B281*(12/p),DAY('Compound Interest Calculator'!$F$12)))))))</f>
        <v/>
      </c>
      <c r="D281" s="25" t="str">
        <f t="shared" si="8"/>
        <v/>
      </c>
      <c r="E281" s="22" t="str">
        <f>IF(B281="","",SUM(D$4:D281)+PV)</f>
        <v/>
      </c>
      <c r="F281" s="22" t="str">
        <f>IF(B281="","",IF('Compound Interest Calculator'!$F$14="Daily",H280*( (1+rate)^(C281-C280)-1 ),H280*rate))</f>
        <v/>
      </c>
      <c r="G281" s="22" t="str">
        <f>IF(D281="","",SUM(F$4:F281))</f>
        <v/>
      </c>
      <c r="H281" s="23" t="str">
        <f t="shared" si="9"/>
        <v/>
      </c>
    </row>
    <row r="282" spans="2:8" x14ac:dyDescent="0.15">
      <c r="B282" s="21" t="str">
        <f>IF(H281="","",IF(B281&gt;='Compound Interest Calculator'!$F$10*p,"",B281+1))</f>
        <v/>
      </c>
      <c r="C282" s="27" t="str">
        <f>IF(B282="","",IF(p=52,C281+7,IF(p=26,C281+14,IF(p=24,IF(MOD(B282,2)=0,EDATE('Compound Interest Calculator'!$F$12,B282/2),C281+14),IF(DAY(DATE(YEAR('Compound Interest Calculator'!$F$12),MONTH('Compound Interest Calculator'!$F$12)+(B282-1)*(12/p),DAY('Compound Interest Calculator'!$F$12)))&lt;&gt;DAY('Compound Interest Calculator'!$F$12),DATE(YEAR('Compound Interest Calculator'!$F$12),MONTH('Compound Interest Calculator'!$F$12)+B282*(12/p)+1,0),DATE(YEAR('Compound Interest Calculator'!$F$12),MONTH('Compound Interest Calculator'!$F$12)+B282*(12/p),DAY('Compound Interest Calculator'!$F$12)))))))</f>
        <v/>
      </c>
      <c r="D282" s="25" t="str">
        <f t="shared" si="8"/>
        <v/>
      </c>
      <c r="E282" s="22" t="str">
        <f>IF(B282="","",SUM(D$4:D282)+PV)</f>
        <v/>
      </c>
      <c r="F282" s="22" t="str">
        <f>IF(B282="","",IF('Compound Interest Calculator'!$F$14="Daily",H281*( (1+rate)^(C282-C281)-1 ),H281*rate))</f>
        <v/>
      </c>
      <c r="G282" s="22" t="str">
        <f>IF(D282="","",SUM(F$4:F282))</f>
        <v/>
      </c>
      <c r="H282" s="23" t="str">
        <f t="shared" si="9"/>
        <v/>
      </c>
    </row>
    <row r="283" spans="2:8" x14ac:dyDescent="0.15">
      <c r="B283" s="21" t="str">
        <f>IF(H282="","",IF(B282&gt;='Compound Interest Calculator'!$F$10*p,"",B282+1))</f>
        <v/>
      </c>
      <c r="C283" s="27" t="str">
        <f>IF(B283="","",IF(p=52,C282+7,IF(p=26,C282+14,IF(p=24,IF(MOD(B283,2)=0,EDATE('Compound Interest Calculator'!$F$12,B283/2),C282+14),IF(DAY(DATE(YEAR('Compound Interest Calculator'!$F$12),MONTH('Compound Interest Calculator'!$F$12)+(B283-1)*(12/p),DAY('Compound Interest Calculator'!$F$12)))&lt;&gt;DAY('Compound Interest Calculator'!$F$12),DATE(YEAR('Compound Interest Calculator'!$F$12),MONTH('Compound Interest Calculator'!$F$12)+B283*(12/p)+1,0),DATE(YEAR('Compound Interest Calculator'!$F$12),MONTH('Compound Interest Calculator'!$F$12)+B283*(12/p),DAY('Compound Interest Calculator'!$F$12)))))))</f>
        <v/>
      </c>
      <c r="D283" s="25" t="str">
        <f t="shared" si="8"/>
        <v/>
      </c>
      <c r="E283" s="22" t="str">
        <f>IF(B283="","",SUM(D$4:D283)+PV)</f>
        <v/>
      </c>
      <c r="F283" s="22" t="str">
        <f>IF(B283="","",IF('Compound Interest Calculator'!$F$14="Daily",H282*( (1+rate)^(C283-C282)-1 ),H282*rate))</f>
        <v/>
      </c>
      <c r="G283" s="22" t="str">
        <f>IF(D283="","",SUM(F$4:F283))</f>
        <v/>
      </c>
      <c r="H283" s="23" t="str">
        <f t="shared" si="9"/>
        <v/>
      </c>
    </row>
    <row r="284" spans="2:8" x14ac:dyDescent="0.15">
      <c r="B284" s="21" t="str">
        <f>IF(H283="","",IF(B283&gt;='Compound Interest Calculator'!$F$10*p,"",B283+1))</f>
        <v/>
      </c>
      <c r="C284" s="27" t="str">
        <f>IF(B284="","",IF(p=52,C283+7,IF(p=26,C283+14,IF(p=24,IF(MOD(B284,2)=0,EDATE('Compound Interest Calculator'!$F$12,B284/2),C283+14),IF(DAY(DATE(YEAR('Compound Interest Calculator'!$F$12),MONTH('Compound Interest Calculator'!$F$12)+(B284-1)*(12/p),DAY('Compound Interest Calculator'!$F$12)))&lt;&gt;DAY('Compound Interest Calculator'!$F$12),DATE(YEAR('Compound Interest Calculator'!$F$12),MONTH('Compound Interest Calculator'!$F$12)+B284*(12/p)+1,0),DATE(YEAR('Compound Interest Calculator'!$F$12),MONTH('Compound Interest Calculator'!$F$12)+B284*(12/p),DAY('Compound Interest Calculator'!$F$12)))))))</f>
        <v/>
      </c>
      <c r="D284" s="25" t="str">
        <f t="shared" si="8"/>
        <v/>
      </c>
      <c r="E284" s="22" t="str">
        <f>IF(B284="","",SUM(D$4:D284)+PV)</f>
        <v/>
      </c>
      <c r="F284" s="22" t="str">
        <f>IF(B284="","",IF('Compound Interest Calculator'!$F$14="Daily",H283*( (1+rate)^(C284-C283)-1 ),H283*rate))</f>
        <v/>
      </c>
      <c r="G284" s="22" t="str">
        <f>IF(D284="","",SUM(F$4:F284))</f>
        <v/>
      </c>
      <c r="H284" s="23" t="str">
        <f t="shared" si="9"/>
        <v/>
      </c>
    </row>
    <row r="285" spans="2:8" x14ac:dyDescent="0.15">
      <c r="B285" s="21" t="str">
        <f>IF(H284="","",IF(B284&gt;='Compound Interest Calculator'!$F$10*p,"",B284+1))</f>
        <v/>
      </c>
      <c r="C285" s="27" t="str">
        <f>IF(B285="","",IF(p=52,C284+7,IF(p=26,C284+14,IF(p=24,IF(MOD(B285,2)=0,EDATE('Compound Interest Calculator'!$F$12,B285/2),C284+14),IF(DAY(DATE(YEAR('Compound Interest Calculator'!$F$12),MONTH('Compound Interest Calculator'!$F$12)+(B285-1)*(12/p),DAY('Compound Interest Calculator'!$F$12)))&lt;&gt;DAY('Compound Interest Calculator'!$F$12),DATE(YEAR('Compound Interest Calculator'!$F$12),MONTH('Compound Interest Calculator'!$F$12)+B285*(12/p)+1,0),DATE(YEAR('Compound Interest Calculator'!$F$12),MONTH('Compound Interest Calculator'!$F$12)+B285*(12/p),DAY('Compound Interest Calculator'!$F$12)))))))</f>
        <v/>
      </c>
      <c r="D285" s="25" t="str">
        <f t="shared" si="8"/>
        <v/>
      </c>
      <c r="E285" s="22" t="str">
        <f>IF(B285="","",SUM(D$4:D285)+PV)</f>
        <v/>
      </c>
      <c r="F285" s="22" t="str">
        <f>IF(B285="","",IF('Compound Interest Calculator'!$F$14="Daily",H284*( (1+rate)^(C285-C284)-1 ),H284*rate))</f>
        <v/>
      </c>
      <c r="G285" s="22" t="str">
        <f>IF(D285="","",SUM(F$4:F285))</f>
        <v/>
      </c>
      <c r="H285" s="23" t="str">
        <f t="shared" si="9"/>
        <v/>
      </c>
    </row>
    <row r="286" spans="2:8" x14ac:dyDescent="0.15">
      <c r="B286" s="21" t="str">
        <f>IF(H285="","",IF(B285&gt;='Compound Interest Calculator'!$F$10*p,"",B285+1))</f>
        <v/>
      </c>
      <c r="C286" s="27" t="str">
        <f>IF(B286="","",IF(p=52,C285+7,IF(p=26,C285+14,IF(p=24,IF(MOD(B286,2)=0,EDATE('Compound Interest Calculator'!$F$12,B286/2),C285+14),IF(DAY(DATE(YEAR('Compound Interest Calculator'!$F$12),MONTH('Compound Interest Calculator'!$F$12)+(B286-1)*(12/p),DAY('Compound Interest Calculator'!$F$12)))&lt;&gt;DAY('Compound Interest Calculator'!$F$12),DATE(YEAR('Compound Interest Calculator'!$F$12),MONTH('Compound Interest Calculator'!$F$12)+B286*(12/p)+1,0),DATE(YEAR('Compound Interest Calculator'!$F$12),MONTH('Compound Interest Calculator'!$F$12)+B286*(12/p),DAY('Compound Interest Calculator'!$F$12)))))))</f>
        <v/>
      </c>
      <c r="D286" s="25" t="str">
        <f t="shared" si="8"/>
        <v/>
      </c>
      <c r="E286" s="22" t="str">
        <f>IF(B286="","",SUM(D$4:D286)+PV)</f>
        <v/>
      </c>
      <c r="F286" s="22" t="str">
        <f>IF(B286="","",IF('Compound Interest Calculator'!$F$14="Daily",H285*( (1+rate)^(C286-C285)-1 ),H285*rate))</f>
        <v/>
      </c>
      <c r="G286" s="22" t="str">
        <f>IF(D286="","",SUM(F$4:F286))</f>
        <v/>
      </c>
      <c r="H286" s="23" t="str">
        <f t="shared" si="9"/>
        <v/>
      </c>
    </row>
    <row r="287" spans="2:8" x14ac:dyDescent="0.15">
      <c r="B287" s="21" t="str">
        <f>IF(H286="","",IF(B286&gt;='Compound Interest Calculator'!$F$10*p,"",B286+1))</f>
        <v/>
      </c>
      <c r="C287" s="27" t="str">
        <f>IF(B287="","",IF(p=52,C286+7,IF(p=26,C286+14,IF(p=24,IF(MOD(B287,2)=0,EDATE('Compound Interest Calculator'!$F$12,B287/2),C286+14),IF(DAY(DATE(YEAR('Compound Interest Calculator'!$F$12),MONTH('Compound Interest Calculator'!$F$12)+(B287-1)*(12/p),DAY('Compound Interest Calculator'!$F$12)))&lt;&gt;DAY('Compound Interest Calculator'!$F$12),DATE(YEAR('Compound Interest Calculator'!$F$12),MONTH('Compound Interest Calculator'!$F$12)+B287*(12/p)+1,0),DATE(YEAR('Compound Interest Calculator'!$F$12),MONTH('Compound Interest Calculator'!$F$12)+B287*(12/p),DAY('Compound Interest Calculator'!$F$12)))))))</f>
        <v/>
      </c>
      <c r="D287" s="25" t="str">
        <f t="shared" si="8"/>
        <v/>
      </c>
      <c r="E287" s="22" t="str">
        <f>IF(B287="","",SUM(D$4:D287)+PV)</f>
        <v/>
      </c>
      <c r="F287" s="22" t="str">
        <f>IF(B287="","",IF('Compound Interest Calculator'!$F$14="Daily",H286*( (1+rate)^(C287-C286)-1 ),H286*rate))</f>
        <v/>
      </c>
      <c r="G287" s="22" t="str">
        <f>IF(D287="","",SUM(F$4:F287))</f>
        <v/>
      </c>
      <c r="H287" s="23" t="str">
        <f t="shared" si="9"/>
        <v/>
      </c>
    </row>
    <row r="288" spans="2:8" x14ac:dyDescent="0.15">
      <c r="B288" s="21" t="str">
        <f>IF(H287="","",IF(B287&gt;='Compound Interest Calculator'!$F$10*p,"",B287+1))</f>
        <v/>
      </c>
      <c r="C288" s="27" t="str">
        <f>IF(B288="","",IF(p=52,C287+7,IF(p=26,C287+14,IF(p=24,IF(MOD(B288,2)=0,EDATE('Compound Interest Calculator'!$F$12,B288/2),C287+14),IF(DAY(DATE(YEAR('Compound Interest Calculator'!$F$12),MONTH('Compound Interest Calculator'!$F$12)+(B288-1)*(12/p),DAY('Compound Interest Calculator'!$F$12)))&lt;&gt;DAY('Compound Interest Calculator'!$F$12),DATE(YEAR('Compound Interest Calculator'!$F$12),MONTH('Compound Interest Calculator'!$F$12)+B288*(12/p)+1,0),DATE(YEAR('Compound Interest Calculator'!$F$12),MONTH('Compound Interest Calculator'!$F$12)+B288*(12/p),DAY('Compound Interest Calculator'!$F$12)))))))</f>
        <v/>
      </c>
      <c r="D288" s="25" t="str">
        <f t="shared" si="8"/>
        <v/>
      </c>
      <c r="E288" s="22" t="str">
        <f>IF(B288="","",SUM(D$4:D288)+PV)</f>
        <v/>
      </c>
      <c r="F288" s="22" t="str">
        <f>IF(B288="","",IF('Compound Interest Calculator'!$F$14="Daily",H287*( (1+rate)^(C288-C287)-1 ),H287*rate))</f>
        <v/>
      </c>
      <c r="G288" s="22" t="str">
        <f>IF(D288="","",SUM(F$4:F288))</f>
        <v/>
      </c>
      <c r="H288" s="23" t="str">
        <f t="shared" si="9"/>
        <v/>
      </c>
    </row>
    <row r="289" spans="2:8" x14ac:dyDescent="0.15">
      <c r="B289" s="21" t="str">
        <f>IF(H288="","",IF(B288&gt;='Compound Interest Calculator'!$F$10*p,"",B288+1))</f>
        <v/>
      </c>
      <c r="C289" s="27" t="str">
        <f>IF(B289="","",IF(p=52,C288+7,IF(p=26,C288+14,IF(p=24,IF(MOD(B289,2)=0,EDATE('Compound Interest Calculator'!$F$12,B289/2),C288+14),IF(DAY(DATE(YEAR('Compound Interest Calculator'!$F$12),MONTH('Compound Interest Calculator'!$F$12)+(B289-1)*(12/p),DAY('Compound Interest Calculator'!$F$12)))&lt;&gt;DAY('Compound Interest Calculator'!$F$12),DATE(YEAR('Compound Interest Calculator'!$F$12),MONTH('Compound Interest Calculator'!$F$12)+B289*(12/p)+1,0),DATE(YEAR('Compound Interest Calculator'!$F$12),MONTH('Compound Interest Calculator'!$F$12)+B289*(12/p),DAY('Compound Interest Calculator'!$F$12)))))))</f>
        <v/>
      </c>
      <c r="D289" s="25" t="str">
        <f t="shared" si="8"/>
        <v/>
      </c>
      <c r="E289" s="22" t="str">
        <f>IF(B289="","",SUM(D$4:D289)+PV)</f>
        <v/>
      </c>
      <c r="F289" s="22" t="str">
        <f>IF(B289="","",IF('Compound Interest Calculator'!$F$14="Daily",H288*( (1+rate)^(C289-C288)-1 ),H288*rate))</f>
        <v/>
      </c>
      <c r="G289" s="22" t="str">
        <f>IF(D289="","",SUM(F$4:F289))</f>
        <v/>
      </c>
      <c r="H289" s="23" t="str">
        <f t="shared" si="9"/>
        <v/>
      </c>
    </row>
    <row r="290" spans="2:8" x14ac:dyDescent="0.15">
      <c r="B290" s="21" t="str">
        <f>IF(H289="","",IF(B289&gt;='Compound Interest Calculator'!$F$10*p,"",B289+1))</f>
        <v/>
      </c>
      <c r="C290" s="27" t="str">
        <f>IF(B290="","",IF(p=52,C289+7,IF(p=26,C289+14,IF(p=24,IF(MOD(B290,2)=0,EDATE('Compound Interest Calculator'!$F$12,B290/2),C289+14),IF(DAY(DATE(YEAR('Compound Interest Calculator'!$F$12),MONTH('Compound Interest Calculator'!$F$12)+(B290-1)*(12/p),DAY('Compound Interest Calculator'!$F$12)))&lt;&gt;DAY('Compound Interest Calculator'!$F$12),DATE(YEAR('Compound Interest Calculator'!$F$12),MONTH('Compound Interest Calculator'!$F$12)+B290*(12/p)+1,0),DATE(YEAR('Compound Interest Calculator'!$F$12),MONTH('Compound Interest Calculator'!$F$12)+B290*(12/p),DAY('Compound Interest Calculator'!$F$12)))))))</f>
        <v/>
      </c>
      <c r="D290" s="25" t="str">
        <f t="shared" si="8"/>
        <v/>
      </c>
      <c r="E290" s="22" t="str">
        <f>IF(B290="","",SUM(D$4:D290)+PV)</f>
        <v/>
      </c>
      <c r="F290" s="22" t="str">
        <f>IF(B290="","",IF('Compound Interest Calculator'!$F$14="Daily",H289*( (1+rate)^(C290-C289)-1 ),H289*rate))</f>
        <v/>
      </c>
      <c r="G290" s="22" t="str">
        <f>IF(D290="","",SUM(F$4:F290))</f>
        <v/>
      </c>
      <c r="H290" s="23" t="str">
        <f t="shared" si="9"/>
        <v/>
      </c>
    </row>
    <row r="291" spans="2:8" x14ac:dyDescent="0.15">
      <c r="B291" s="21" t="str">
        <f>IF(H290="","",IF(B290&gt;='Compound Interest Calculator'!$F$10*p,"",B290+1))</f>
        <v/>
      </c>
      <c r="C291" s="27" t="str">
        <f>IF(B291="","",IF(p=52,C290+7,IF(p=26,C290+14,IF(p=24,IF(MOD(B291,2)=0,EDATE('Compound Interest Calculator'!$F$12,B291/2),C290+14),IF(DAY(DATE(YEAR('Compound Interest Calculator'!$F$12),MONTH('Compound Interest Calculator'!$F$12)+(B291-1)*(12/p),DAY('Compound Interest Calculator'!$F$12)))&lt;&gt;DAY('Compound Interest Calculator'!$F$12),DATE(YEAR('Compound Interest Calculator'!$F$12),MONTH('Compound Interest Calculator'!$F$12)+B291*(12/p)+1,0),DATE(YEAR('Compound Interest Calculator'!$F$12),MONTH('Compound Interest Calculator'!$F$12)+B291*(12/p),DAY('Compound Interest Calculator'!$F$12)))))))</f>
        <v/>
      </c>
      <c r="D291" s="25" t="str">
        <f t="shared" si="8"/>
        <v/>
      </c>
      <c r="E291" s="22" t="str">
        <f>IF(B291="","",SUM(D$4:D291)+PV)</f>
        <v/>
      </c>
      <c r="F291" s="22" t="str">
        <f>IF(B291="","",IF('Compound Interest Calculator'!$F$14="Daily",H290*( (1+rate)^(C291-C290)-1 ),H290*rate))</f>
        <v/>
      </c>
      <c r="G291" s="22" t="str">
        <f>IF(D291="","",SUM(F$4:F291))</f>
        <v/>
      </c>
      <c r="H291" s="23" t="str">
        <f t="shared" si="9"/>
        <v/>
      </c>
    </row>
    <row r="292" spans="2:8" x14ac:dyDescent="0.15">
      <c r="B292" s="21" t="str">
        <f>IF(H291="","",IF(B291&gt;='Compound Interest Calculator'!$F$10*p,"",B291+1))</f>
        <v/>
      </c>
      <c r="C292" s="27" t="str">
        <f>IF(B292="","",IF(p=52,C291+7,IF(p=26,C291+14,IF(p=24,IF(MOD(B292,2)=0,EDATE('Compound Interest Calculator'!$F$12,B292/2),C291+14),IF(DAY(DATE(YEAR('Compound Interest Calculator'!$F$12),MONTH('Compound Interest Calculator'!$F$12)+(B292-1)*(12/p),DAY('Compound Interest Calculator'!$F$12)))&lt;&gt;DAY('Compound Interest Calculator'!$F$12),DATE(YEAR('Compound Interest Calculator'!$F$12),MONTH('Compound Interest Calculator'!$F$12)+B292*(12/p)+1,0),DATE(YEAR('Compound Interest Calculator'!$F$12),MONTH('Compound Interest Calculator'!$F$12)+B292*(12/p),DAY('Compound Interest Calculator'!$F$12)))))))</f>
        <v/>
      </c>
      <c r="D292" s="25" t="str">
        <f t="shared" si="8"/>
        <v/>
      </c>
      <c r="E292" s="22" t="str">
        <f>IF(B292="","",SUM(D$4:D292)+PV)</f>
        <v/>
      </c>
      <c r="F292" s="22" t="str">
        <f>IF(B292="","",IF('Compound Interest Calculator'!$F$14="Daily",H291*( (1+rate)^(C292-C291)-1 ),H291*rate))</f>
        <v/>
      </c>
      <c r="G292" s="22" t="str">
        <f>IF(D292="","",SUM(F$4:F292))</f>
        <v/>
      </c>
      <c r="H292" s="23" t="str">
        <f t="shared" si="9"/>
        <v/>
      </c>
    </row>
    <row r="293" spans="2:8" x14ac:dyDescent="0.15">
      <c r="B293" s="21" t="str">
        <f>IF(H292="","",IF(B292&gt;='Compound Interest Calculator'!$F$10*p,"",B292+1))</f>
        <v/>
      </c>
      <c r="C293" s="27" t="str">
        <f>IF(B293="","",IF(p=52,C292+7,IF(p=26,C292+14,IF(p=24,IF(MOD(B293,2)=0,EDATE('Compound Interest Calculator'!$F$12,B293/2),C292+14),IF(DAY(DATE(YEAR('Compound Interest Calculator'!$F$12),MONTH('Compound Interest Calculator'!$F$12)+(B293-1)*(12/p),DAY('Compound Interest Calculator'!$F$12)))&lt;&gt;DAY('Compound Interest Calculator'!$F$12),DATE(YEAR('Compound Interest Calculator'!$F$12),MONTH('Compound Interest Calculator'!$F$12)+B293*(12/p)+1,0),DATE(YEAR('Compound Interest Calculator'!$F$12),MONTH('Compound Interest Calculator'!$F$12)+B293*(12/p),DAY('Compound Interest Calculator'!$F$12)))))))</f>
        <v/>
      </c>
      <c r="D293" s="25" t="str">
        <f t="shared" si="8"/>
        <v/>
      </c>
      <c r="E293" s="22" t="str">
        <f>IF(B293="","",SUM(D$4:D293)+PV)</f>
        <v/>
      </c>
      <c r="F293" s="22" t="str">
        <f>IF(B293="","",IF('Compound Interest Calculator'!$F$14="Daily",H292*( (1+rate)^(C293-C292)-1 ),H292*rate))</f>
        <v/>
      </c>
      <c r="G293" s="22" t="str">
        <f>IF(D293="","",SUM(F$4:F293))</f>
        <v/>
      </c>
      <c r="H293" s="23" t="str">
        <f t="shared" si="9"/>
        <v/>
      </c>
    </row>
    <row r="294" spans="2:8" x14ac:dyDescent="0.15">
      <c r="B294" s="21" t="str">
        <f>IF(H293="","",IF(B293&gt;='Compound Interest Calculator'!$F$10*p,"",B293+1))</f>
        <v/>
      </c>
      <c r="C294" s="27" t="str">
        <f>IF(B294="","",IF(p=52,C293+7,IF(p=26,C293+14,IF(p=24,IF(MOD(B294,2)=0,EDATE('Compound Interest Calculator'!$F$12,B294/2),C293+14),IF(DAY(DATE(YEAR('Compound Interest Calculator'!$F$12),MONTH('Compound Interest Calculator'!$F$12)+(B294-1)*(12/p),DAY('Compound Interest Calculator'!$F$12)))&lt;&gt;DAY('Compound Interest Calculator'!$F$12),DATE(YEAR('Compound Interest Calculator'!$F$12),MONTH('Compound Interest Calculator'!$F$12)+B294*(12/p)+1,0),DATE(YEAR('Compound Interest Calculator'!$F$12),MONTH('Compound Interest Calculator'!$F$12)+B294*(12/p),DAY('Compound Interest Calculator'!$F$12)))))))</f>
        <v/>
      </c>
      <c r="D294" s="25" t="str">
        <f t="shared" si="8"/>
        <v/>
      </c>
      <c r="E294" s="22" t="str">
        <f>IF(B294="","",SUM(D$4:D294)+PV)</f>
        <v/>
      </c>
      <c r="F294" s="22" t="str">
        <f>IF(B294="","",IF('Compound Interest Calculator'!$F$14="Daily",H293*( (1+rate)^(C294-C293)-1 ),H293*rate))</f>
        <v/>
      </c>
      <c r="G294" s="22" t="str">
        <f>IF(D294="","",SUM(F$4:F294))</f>
        <v/>
      </c>
      <c r="H294" s="23" t="str">
        <f t="shared" si="9"/>
        <v/>
      </c>
    </row>
    <row r="295" spans="2:8" x14ac:dyDescent="0.15">
      <c r="B295" s="21" t="str">
        <f>IF(H294="","",IF(B294&gt;='Compound Interest Calculator'!$F$10*p,"",B294+1))</f>
        <v/>
      </c>
      <c r="C295" s="27" t="str">
        <f>IF(B295="","",IF(p=52,C294+7,IF(p=26,C294+14,IF(p=24,IF(MOD(B295,2)=0,EDATE('Compound Interest Calculator'!$F$12,B295/2),C294+14),IF(DAY(DATE(YEAR('Compound Interest Calculator'!$F$12),MONTH('Compound Interest Calculator'!$F$12)+(B295-1)*(12/p),DAY('Compound Interest Calculator'!$F$12)))&lt;&gt;DAY('Compound Interest Calculator'!$F$12),DATE(YEAR('Compound Interest Calculator'!$F$12),MONTH('Compound Interest Calculator'!$F$12)+B295*(12/p)+1,0),DATE(YEAR('Compound Interest Calculator'!$F$12),MONTH('Compound Interest Calculator'!$F$12)+B295*(12/p),DAY('Compound Interest Calculator'!$F$12)))))))</f>
        <v/>
      </c>
      <c r="D295" s="25" t="str">
        <f t="shared" si="8"/>
        <v/>
      </c>
      <c r="E295" s="22" t="str">
        <f>IF(B295="","",SUM(D$4:D295)+PV)</f>
        <v/>
      </c>
      <c r="F295" s="22" t="str">
        <f>IF(B295="","",IF('Compound Interest Calculator'!$F$14="Daily",H294*( (1+rate)^(C295-C294)-1 ),H294*rate))</f>
        <v/>
      </c>
      <c r="G295" s="22" t="str">
        <f>IF(D295="","",SUM(F$4:F295))</f>
        <v/>
      </c>
      <c r="H295" s="23" t="str">
        <f t="shared" si="9"/>
        <v/>
      </c>
    </row>
    <row r="296" spans="2:8" x14ac:dyDescent="0.15">
      <c r="B296" s="21" t="str">
        <f>IF(H295="","",IF(B295&gt;='Compound Interest Calculator'!$F$10*p,"",B295+1))</f>
        <v/>
      </c>
      <c r="C296" s="27" t="str">
        <f>IF(B296="","",IF(p=52,C295+7,IF(p=26,C295+14,IF(p=24,IF(MOD(B296,2)=0,EDATE('Compound Interest Calculator'!$F$12,B296/2),C295+14),IF(DAY(DATE(YEAR('Compound Interest Calculator'!$F$12),MONTH('Compound Interest Calculator'!$F$12)+(B296-1)*(12/p),DAY('Compound Interest Calculator'!$F$12)))&lt;&gt;DAY('Compound Interest Calculator'!$F$12),DATE(YEAR('Compound Interest Calculator'!$F$12),MONTH('Compound Interest Calculator'!$F$12)+B296*(12/p)+1,0),DATE(YEAR('Compound Interest Calculator'!$F$12),MONTH('Compound Interest Calculator'!$F$12)+B296*(12/p),DAY('Compound Interest Calculator'!$F$12)))))))</f>
        <v/>
      </c>
      <c r="D296" s="25" t="str">
        <f t="shared" si="8"/>
        <v/>
      </c>
      <c r="E296" s="22" t="str">
        <f>IF(B296="","",SUM(D$4:D296)+PV)</f>
        <v/>
      </c>
      <c r="F296" s="22" t="str">
        <f>IF(B296="","",IF('Compound Interest Calculator'!$F$14="Daily",H295*( (1+rate)^(C296-C295)-1 ),H295*rate))</f>
        <v/>
      </c>
      <c r="G296" s="22" t="str">
        <f>IF(D296="","",SUM(F$4:F296))</f>
        <v/>
      </c>
      <c r="H296" s="23" t="str">
        <f t="shared" si="9"/>
        <v/>
      </c>
    </row>
    <row r="297" spans="2:8" x14ac:dyDescent="0.15">
      <c r="B297" s="21" t="str">
        <f>IF(H296="","",IF(B296&gt;='Compound Interest Calculator'!$F$10*p,"",B296+1))</f>
        <v/>
      </c>
      <c r="C297" s="27" t="str">
        <f>IF(B297="","",IF(p=52,C296+7,IF(p=26,C296+14,IF(p=24,IF(MOD(B297,2)=0,EDATE('Compound Interest Calculator'!$F$12,B297/2),C296+14),IF(DAY(DATE(YEAR('Compound Interest Calculator'!$F$12),MONTH('Compound Interest Calculator'!$F$12)+(B297-1)*(12/p),DAY('Compound Interest Calculator'!$F$12)))&lt;&gt;DAY('Compound Interest Calculator'!$F$12),DATE(YEAR('Compound Interest Calculator'!$F$12),MONTH('Compound Interest Calculator'!$F$12)+B297*(12/p)+1,0),DATE(YEAR('Compound Interest Calculator'!$F$12),MONTH('Compound Interest Calculator'!$F$12)+B297*(12/p),DAY('Compound Interest Calculator'!$F$12)))))))</f>
        <v/>
      </c>
      <c r="D297" s="25" t="str">
        <f t="shared" si="8"/>
        <v/>
      </c>
      <c r="E297" s="22" t="str">
        <f>IF(B297="","",SUM(D$4:D297)+PV)</f>
        <v/>
      </c>
      <c r="F297" s="22" t="str">
        <f>IF(B297="","",IF('Compound Interest Calculator'!$F$14="Daily",H296*( (1+rate)^(C297-C296)-1 ),H296*rate))</f>
        <v/>
      </c>
      <c r="G297" s="22" t="str">
        <f>IF(D297="","",SUM(F$4:F297))</f>
        <v/>
      </c>
      <c r="H297" s="23" t="str">
        <f t="shared" si="9"/>
        <v/>
      </c>
    </row>
    <row r="298" spans="2:8" x14ac:dyDescent="0.15">
      <c r="B298" s="21" t="str">
        <f>IF(H297="","",IF(B297&gt;='Compound Interest Calculator'!$F$10*p,"",B297+1))</f>
        <v/>
      </c>
      <c r="C298" s="27" t="str">
        <f>IF(B298="","",IF(p=52,C297+7,IF(p=26,C297+14,IF(p=24,IF(MOD(B298,2)=0,EDATE('Compound Interest Calculator'!$F$12,B298/2),C297+14),IF(DAY(DATE(YEAR('Compound Interest Calculator'!$F$12),MONTH('Compound Interest Calculator'!$F$12)+(B298-1)*(12/p),DAY('Compound Interest Calculator'!$F$12)))&lt;&gt;DAY('Compound Interest Calculator'!$F$12),DATE(YEAR('Compound Interest Calculator'!$F$12),MONTH('Compound Interest Calculator'!$F$12)+B298*(12/p)+1,0),DATE(YEAR('Compound Interest Calculator'!$F$12),MONTH('Compound Interest Calculator'!$F$12)+B298*(12/p),DAY('Compound Interest Calculator'!$F$12)))))))</f>
        <v/>
      </c>
      <c r="D298" s="25" t="str">
        <f t="shared" si="8"/>
        <v/>
      </c>
      <c r="E298" s="22" t="str">
        <f>IF(B298="","",SUM(D$4:D298)+PV)</f>
        <v/>
      </c>
      <c r="F298" s="22" t="str">
        <f>IF(B298="","",IF('Compound Interest Calculator'!$F$14="Daily",H297*( (1+rate)^(C298-C297)-1 ),H297*rate))</f>
        <v/>
      </c>
      <c r="G298" s="22" t="str">
        <f>IF(D298="","",SUM(F$4:F298))</f>
        <v/>
      </c>
      <c r="H298" s="23" t="str">
        <f t="shared" si="9"/>
        <v/>
      </c>
    </row>
    <row r="299" spans="2:8" x14ac:dyDescent="0.15">
      <c r="B299" s="21" t="str">
        <f>IF(H298="","",IF(B298&gt;='Compound Interest Calculator'!$F$10*p,"",B298+1))</f>
        <v/>
      </c>
      <c r="C299" s="27" t="str">
        <f>IF(B299="","",IF(p=52,C298+7,IF(p=26,C298+14,IF(p=24,IF(MOD(B299,2)=0,EDATE('Compound Interest Calculator'!$F$12,B299/2),C298+14),IF(DAY(DATE(YEAR('Compound Interest Calculator'!$F$12),MONTH('Compound Interest Calculator'!$F$12)+(B299-1)*(12/p),DAY('Compound Interest Calculator'!$F$12)))&lt;&gt;DAY('Compound Interest Calculator'!$F$12),DATE(YEAR('Compound Interest Calculator'!$F$12),MONTH('Compound Interest Calculator'!$F$12)+B299*(12/p)+1,0),DATE(YEAR('Compound Interest Calculator'!$F$12),MONTH('Compound Interest Calculator'!$F$12)+B299*(12/p),DAY('Compound Interest Calculator'!$F$12)))))))</f>
        <v/>
      </c>
      <c r="D299" s="25" t="str">
        <f t="shared" si="8"/>
        <v/>
      </c>
      <c r="E299" s="22" t="str">
        <f>IF(B299="","",SUM(D$4:D299)+PV)</f>
        <v/>
      </c>
      <c r="F299" s="22" t="str">
        <f>IF(B299="","",IF('Compound Interest Calculator'!$F$14="Daily",H298*( (1+rate)^(C299-C298)-1 ),H298*rate))</f>
        <v/>
      </c>
      <c r="G299" s="22" t="str">
        <f>IF(D299="","",SUM(F$4:F299))</f>
        <v/>
      </c>
      <c r="H299" s="23" t="str">
        <f t="shared" si="9"/>
        <v/>
      </c>
    </row>
    <row r="300" spans="2:8" x14ac:dyDescent="0.15">
      <c r="B300" s="21" t="str">
        <f>IF(H299="","",IF(B299&gt;='Compound Interest Calculator'!$F$10*p,"",B299+1))</f>
        <v/>
      </c>
      <c r="C300" s="27" t="str">
        <f>IF(B300="","",IF(p=52,C299+7,IF(p=26,C299+14,IF(p=24,IF(MOD(B300,2)=0,EDATE('Compound Interest Calculator'!$F$12,B300/2),C299+14),IF(DAY(DATE(YEAR('Compound Interest Calculator'!$F$12),MONTH('Compound Interest Calculator'!$F$12)+(B300-1)*(12/p),DAY('Compound Interest Calculator'!$F$12)))&lt;&gt;DAY('Compound Interest Calculator'!$F$12),DATE(YEAR('Compound Interest Calculator'!$F$12),MONTH('Compound Interest Calculator'!$F$12)+B300*(12/p)+1,0),DATE(YEAR('Compound Interest Calculator'!$F$12),MONTH('Compound Interest Calculator'!$F$12)+B300*(12/p),DAY('Compound Interest Calculator'!$F$12)))))))</f>
        <v/>
      </c>
      <c r="D300" s="25" t="str">
        <f t="shared" si="8"/>
        <v/>
      </c>
      <c r="E300" s="22" t="str">
        <f>IF(B300="","",SUM(D$4:D300)+PV)</f>
        <v/>
      </c>
      <c r="F300" s="22" t="str">
        <f>IF(B300="","",IF('Compound Interest Calculator'!$F$14="Daily",H299*( (1+rate)^(C300-C299)-1 ),H299*rate))</f>
        <v/>
      </c>
      <c r="G300" s="22" t="str">
        <f>IF(D300="","",SUM(F$4:F300))</f>
        <v/>
      </c>
      <c r="H300" s="23" t="str">
        <f t="shared" si="9"/>
        <v/>
      </c>
    </row>
    <row r="301" spans="2:8" x14ac:dyDescent="0.15">
      <c r="B301" s="21" t="str">
        <f>IF(H300="","",IF(B300&gt;='Compound Interest Calculator'!$F$10*p,"",B300+1))</f>
        <v/>
      </c>
      <c r="C301" s="27" t="str">
        <f>IF(B301="","",IF(p=52,C300+7,IF(p=26,C300+14,IF(p=24,IF(MOD(B301,2)=0,EDATE('Compound Interest Calculator'!$F$12,B301/2),C300+14),IF(DAY(DATE(YEAR('Compound Interest Calculator'!$F$12),MONTH('Compound Interest Calculator'!$F$12)+(B301-1)*(12/p),DAY('Compound Interest Calculator'!$F$12)))&lt;&gt;DAY('Compound Interest Calculator'!$F$12),DATE(YEAR('Compound Interest Calculator'!$F$12),MONTH('Compound Interest Calculator'!$F$12)+B301*(12/p)+1,0),DATE(YEAR('Compound Interest Calculator'!$F$12),MONTH('Compound Interest Calculator'!$F$12)+B301*(12/p),DAY('Compound Interest Calculator'!$F$12)))))))</f>
        <v/>
      </c>
      <c r="D301" s="25" t="str">
        <f t="shared" si="8"/>
        <v/>
      </c>
      <c r="E301" s="22" t="str">
        <f>IF(B301="","",SUM(D$4:D301)+PV)</f>
        <v/>
      </c>
      <c r="F301" s="22" t="str">
        <f>IF(B301="","",IF('Compound Interest Calculator'!$F$14="Daily",H300*( (1+rate)^(C301-C300)-1 ),H300*rate))</f>
        <v/>
      </c>
      <c r="G301" s="22" t="str">
        <f>IF(D301="","",SUM(F$4:F301))</f>
        <v/>
      </c>
      <c r="H301" s="23" t="str">
        <f t="shared" si="9"/>
        <v/>
      </c>
    </row>
    <row r="302" spans="2:8" x14ac:dyDescent="0.15">
      <c r="B302" s="21" t="str">
        <f>IF(H301="","",IF(B301&gt;='Compound Interest Calculator'!$F$10*p,"",B301+1))</f>
        <v/>
      </c>
      <c r="C302" s="27" t="str">
        <f>IF(B302="","",IF(p=52,C301+7,IF(p=26,C301+14,IF(p=24,IF(MOD(B302,2)=0,EDATE('Compound Interest Calculator'!$F$12,B302/2),C301+14),IF(DAY(DATE(YEAR('Compound Interest Calculator'!$F$12),MONTH('Compound Interest Calculator'!$F$12)+(B302-1)*(12/p),DAY('Compound Interest Calculator'!$F$12)))&lt;&gt;DAY('Compound Interest Calculator'!$F$12),DATE(YEAR('Compound Interest Calculator'!$F$12),MONTH('Compound Interest Calculator'!$F$12)+B302*(12/p)+1,0),DATE(YEAR('Compound Interest Calculator'!$F$12),MONTH('Compound Interest Calculator'!$F$12)+B302*(12/p),DAY('Compound Interest Calculator'!$F$12)))))))</f>
        <v/>
      </c>
      <c r="D302" s="25" t="str">
        <f t="shared" si="8"/>
        <v/>
      </c>
      <c r="E302" s="22" t="str">
        <f>IF(B302="","",SUM(D$4:D302)+PV)</f>
        <v/>
      </c>
      <c r="F302" s="22" t="str">
        <f>IF(B302="","",IF('Compound Interest Calculator'!$F$14="Daily",H301*( (1+rate)^(C302-C301)-1 ),H301*rate))</f>
        <v/>
      </c>
      <c r="G302" s="22" t="str">
        <f>IF(D302="","",SUM(F$4:F302))</f>
        <v/>
      </c>
      <c r="H302" s="23" t="str">
        <f t="shared" si="9"/>
        <v/>
      </c>
    </row>
    <row r="303" spans="2:8" x14ac:dyDescent="0.15">
      <c r="B303" s="21" t="str">
        <f>IF(H302="","",IF(B302&gt;='Compound Interest Calculator'!$F$10*p,"",B302+1))</f>
        <v/>
      </c>
      <c r="C303" s="27" t="str">
        <f>IF(B303="","",IF(p=52,C302+7,IF(p=26,C302+14,IF(p=24,IF(MOD(B303,2)=0,EDATE('Compound Interest Calculator'!$F$12,B303/2),C302+14),IF(DAY(DATE(YEAR('Compound Interest Calculator'!$F$12),MONTH('Compound Interest Calculator'!$F$12)+(B303-1)*(12/p),DAY('Compound Interest Calculator'!$F$12)))&lt;&gt;DAY('Compound Interest Calculator'!$F$12),DATE(YEAR('Compound Interest Calculator'!$F$12),MONTH('Compound Interest Calculator'!$F$12)+B303*(12/p)+1,0),DATE(YEAR('Compound Interest Calculator'!$F$12),MONTH('Compound Interest Calculator'!$F$12)+B303*(12/p),DAY('Compound Interest Calculator'!$F$12)))))))</f>
        <v/>
      </c>
      <c r="D303" s="25" t="str">
        <f t="shared" si="8"/>
        <v/>
      </c>
      <c r="E303" s="22" t="str">
        <f>IF(B303="","",SUM(D$4:D303)+PV)</f>
        <v/>
      </c>
      <c r="F303" s="22" t="str">
        <f>IF(B303="","",IF('Compound Interest Calculator'!$F$14="Daily",H302*( (1+rate)^(C303-C302)-1 ),H302*rate))</f>
        <v/>
      </c>
      <c r="G303" s="22" t="str">
        <f>IF(D303="","",SUM(F$4:F303))</f>
        <v/>
      </c>
      <c r="H303" s="23" t="str">
        <f t="shared" si="9"/>
        <v/>
      </c>
    </row>
    <row r="304" spans="2:8" x14ac:dyDescent="0.15">
      <c r="B304" s="21" t="str">
        <f>IF(H303="","",IF(B303&gt;='Compound Interest Calculator'!$F$10*p,"",B303+1))</f>
        <v/>
      </c>
      <c r="C304" s="27" t="str">
        <f>IF(B304="","",IF(p=52,C303+7,IF(p=26,C303+14,IF(p=24,IF(MOD(B304,2)=0,EDATE('Compound Interest Calculator'!$F$12,B304/2),C303+14),IF(DAY(DATE(YEAR('Compound Interest Calculator'!$F$12),MONTH('Compound Interest Calculator'!$F$12)+(B304-1)*(12/p),DAY('Compound Interest Calculator'!$F$12)))&lt;&gt;DAY('Compound Interest Calculator'!$F$12),DATE(YEAR('Compound Interest Calculator'!$F$12),MONTH('Compound Interest Calculator'!$F$12)+B304*(12/p)+1,0),DATE(YEAR('Compound Interest Calculator'!$F$12),MONTH('Compound Interest Calculator'!$F$12)+B304*(12/p),DAY('Compound Interest Calculator'!$F$12)))))))</f>
        <v/>
      </c>
      <c r="D304" s="25" t="str">
        <f t="shared" si="8"/>
        <v/>
      </c>
      <c r="E304" s="22" t="str">
        <f>IF(B304="","",SUM(D$4:D304)+PV)</f>
        <v/>
      </c>
      <c r="F304" s="22" t="str">
        <f>IF(B304="","",IF('Compound Interest Calculator'!$F$14="Daily",H303*( (1+rate)^(C304-C303)-1 ),H303*rate))</f>
        <v/>
      </c>
      <c r="G304" s="22" t="str">
        <f>IF(D304="","",SUM(F$4:F304))</f>
        <v/>
      </c>
      <c r="H304" s="23" t="str">
        <f t="shared" si="9"/>
        <v/>
      </c>
    </row>
    <row r="305" spans="2:8" x14ac:dyDescent="0.15">
      <c r="B305" s="21" t="str">
        <f>IF(H304="","",IF(B304&gt;='Compound Interest Calculator'!$F$10*p,"",B304+1))</f>
        <v/>
      </c>
      <c r="C305" s="27" t="str">
        <f>IF(B305="","",IF(p=52,C304+7,IF(p=26,C304+14,IF(p=24,IF(MOD(B305,2)=0,EDATE('Compound Interest Calculator'!$F$12,B305/2),C304+14),IF(DAY(DATE(YEAR('Compound Interest Calculator'!$F$12),MONTH('Compound Interest Calculator'!$F$12)+(B305-1)*(12/p),DAY('Compound Interest Calculator'!$F$12)))&lt;&gt;DAY('Compound Interest Calculator'!$F$12),DATE(YEAR('Compound Interest Calculator'!$F$12),MONTH('Compound Interest Calculator'!$F$12)+B305*(12/p)+1,0),DATE(YEAR('Compound Interest Calculator'!$F$12),MONTH('Compound Interest Calculator'!$F$12)+B305*(12/p),DAY('Compound Interest Calculator'!$F$12)))))))</f>
        <v/>
      </c>
      <c r="D305" s="25" t="str">
        <f t="shared" si="8"/>
        <v/>
      </c>
      <c r="E305" s="22" t="str">
        <f>IF(B305="","",SUM(D$4:D305)+PV)</f>
        <v/>
      </c>
      <c r="F305" s="22" t="str">
        <f>IF(B305="","",IF('Compound Interest Calculator'!$F$14="Daily",H304*( (1+rate)^(C305-C304)-1 ),H304*rate))</f>
        <v/>
      </c>
      <c r="G305" s="22" t="str">
        <f>IF(D305="","",SUM(F$4:F305))</f>
        <v/>
      </c>
      <c r="H305" s="23" t="str">
        <f t="shared" si="9"/>
        <v/>
      </c>
    </row>
    <row r="306" spans="2:8" x14ac:dyDescent="0.15">
      <c r="B306" s="21" t="str">
        <f>IF(H305="","",IF(B305&gt;='Compound Interest Calculator'!$F$10*p,"",B305+1))</f>
        <v/>
      </c>
      <c r="C306" s="27" t="str">
        <f>IF(B306="","",IF(p=52,C305+7,IF(p=26,C305+14,IF(p=24,IF(MOD(B306,2)=0,EDATE('Compound Interest Calculator'!$F$12,B306/2),C305+14),IF(DAY(DATE(YEAR('Compound Interest Calculator'!$F$12),MONTH('Compound Interest Calculator'!$F$12)+(B306-1)*(12/p),DAY('Compound Interest Calculator'!$F$12)))&lt;&gt;DAY('Compound Interest Calculator'!$F$12),DATE(YEAR('Compound Interest Calculator'!$F$12),MONTH('Compound Interest Calculator'!$F$12)+B306*(12/p)+1,0),DATE(YEAR('Compound Interest Calculator'!$F$12),MONTH('Compound Interest Calculator'!$F$12)+B306*(12/p),DAY('Compound Interest Calculator'!$F$12)))))))</f>
        <v/>
      </c>
      <c r="D306" s="25" t="str">
        <f t="shared" si="8"/>
        <v/>
      </c>
      <c r="E306" s="22" t="str">
        <f>IF(B306="","",SUM(D$4:D306)+PV)</f>
        <v/>
      </c>
      <c r="F306" s="22" t="str">
        <f>IF(B306="","",IF('Compound Interest Calculator'!$F$14="Daily",H305*( (1+rate)^(C306-C305)-1 ),H305*rate))</f>
        <v/>
      </c>
      <c r="G306" s="22" t="str">
        <f>IF(D306="","",SUM(F$4:F306))</f>
        <v/>
      </c>
      <c r="H306" s="23" t="str">
        <f t="shared" si="9"/>
        <v/>
      </c>
    </row>
    <row r="307" spans="2:8" x14ac:dyDescent="0.15">
      <c r="B307" s="21" t="str">
        <f>IF(H306="","",IF(B306&gt;='Compound Interest Calculator'!$F$10*p,"",B306+1))</f>
        <v/>
      </c>
      <c r="C307" s="27" t="str">
        <f>IF(B307="","",IF(p=52,C306+7,IF(p=26,C306+14,IF(p=24,IF(MOD(B307,2)=0,EDATE('Compound Interest Calculator'!$F$12,B307/2),C306+14),IF(DAY(DATE(YEAR('Compound Interest Calculator'!$F$12),MONTH('Compound Interest Calculator'!$F$12)+(B307-1)*(12/p),DAY('Compound Interest Calculator'!$F$12)))&lt;&gt;DAY('Compound Interest Calculator'!$F$12),DATE(YEAR('Compound Interest Calculator'!$F$12),MONTH('Compound Interest Calculator'!$F$12)+B307*(12/p)+1,0),DATE(YEAR('Compound Interest Calculator'!$F$12),MONTH('Compound Interest Calculator'!$F$12)+B307*(12/p),DAY('Compound Interest Calculator'!$F$12)))))))</f>
        <v/>
      </c>
      <c r="D307" s="25" t="str">
        <f t="shared" si="8"/>
        <v/>
      </c>
      <c r="E307" s="22" t="str">
        <f>IF(B307="","",SUM(D$4:D307)+PV)</f>
        <v/>
      </c>
      <c r="F307" s="22" t="str">
        <f>IF(B307="","",IF('Compound Interest Calculator'!$F$14="Daily",H306*( (1+rate)^(C307-C306)-1 ),H306*rate))</f>
        <v/>
      </c>
      <c r="G307" s="22" t="str">
        <f>IF(D307="","",SUM(F$4:F307))</f>
        <v/>
      </c>
      <c r="H307" s="23" t="str">
        <f t="shared" si="9"/>
        <v/>
      </c>
    </row>
    <row r="308" spans="2:8" x14ac:dyDescent="0.15">
      <c r="B308" s="21" t="str">
        <f>IF(H307="","",IF(B307&gt;='Compound Interest Calculator'!$F$10*p,"",B307+1))</f>
        <v/>
      </c>
      <c r="C308" s="27" t="str">
        <f>IF(B308="","",IF(p=52,C307+7,IF(p=26,C307+14,IF(p=24,IF(MOD(B308,2)=0,EDATE('Compound Interest Calculator'!$F$12,B308/2),C307+14),IF(DAY(DATE(YEAR('Compound Interest Calculator'!$F$12),MONTH('Compound Interest Calculator'!$F$12)+(B308-1)*(12/p),DAY('Compound Interest Calculator'!$F$12)))&lt;&gt;DAY('Compound Interest Calculator'!$F$12),DATE(YEAR('Compound Interest Calculator'!$F$12),MONTH('Compound Interest Calculator'!$F$12)+B308*(12/p)+1,0),DATE(YEAR('Compound Interest Calculator'!$F$12),MONTH('Compound Interest Calculator'!$F$12)+B308*(12/p),DAY('Compound Interest Calculator'!$F$12)))))))</f>
        <v/>
      </c>
      <c r="D308" s="25" t="str">
        <f t="shared" si="8"/>
        <v/>
      </c>
      <c r="E308" s="22" t="str">
        <f>IF(B308="","",SUM(D$4:D308)+PV)</f>
        <v/>
      </c>
      <c r="F308" s="22" t="str">
        <f>IF(B308="","",IF('Compound Interest Calculator'!$F$14="Daily",H307*( (1+rate)^(C308-C307)-1 ),H307*rate))</f>
        <v/>
      </c>
      <c r="G308" s="22" t="str">
        <f>IF(D308="","",SUM(F$4:F308))</f>
        <v/>
      </c>
      <c r="H308" s="23" t="str">
        <f t="shared" si="9"/>
        <v/>
      </c>
    </row>
    <row r="309" spans="2:8" x14ac:dyDescent="0.15">
      <c r="B309" s="21" t="str">
        <f>IF(H308="","",IF(B308&gt;='Compound Interest Calculator'!$F$10*p,"",B308+1))</f>
        <v/>
      </c>
      <c r="C309" s="27" t="str">
        <f>IF(B309="","",IF(p=52,C308+7,IF(p=26,C308+14,IF(p=24,IF(MOD(B309,2)=0,EDATE('Compound Interest Calculator'!$F$12,B309/2),C308+14),IF(DAY(DATE(YEAR('Compound Interest Calculator'!$F$12),MONTH('Compound Interest Calculator'!$F$12)+(B309-1)*(12/p),DAY('Compound Interest Calculator'!$F$12)))&lt;&gt;DAY('Compound Interest Calculator'!$F$12),DATE(YEAR('Compound Interest Calculator'!$F$12),MONTH('Compound Interest Calculator'!$F$12)+B309*(12/p)+1,0),DATE(YEAR('Compound Interest Calculator'!$F$12),MONTH('Compound Interest Calculator'!$F$12)+B309*(12/p),DAY('Compound Interest Calculator'!$F$12)))))))</f>
        <v/>
      </c>
      <c r="D309" s="25" t="str">
        <f t="shared" si="8"/>
        <v/>
      </c>
      <c r="E309" s="22" t="str">
        <f>IF(B309="","",SUM(D$4:D309)+PV)</f>
        <v/>
      </c>
      <c r="F309" s="22" t="str">
        <f>IF(B309="","",IF('Compound Interest Calculator'!$F$14="Daily",H308*( (1+rate)^(C309-C308)-1 ),H308*rate))</f>
        <v/>
      </c>
      <c r="G309" s="22" t="str">
        <f>IF(D309="","",SUM(F$4:F309))</f>
        <v/>
      </c>
      <c r="H309" s="23" t="str">
        <f t="shared" si="9"/>
        <v/>
      </c>
    </row>
    <row r="310" spans="2:8" x14ac:dyDescent="0.15">
      <c r="B310" s="21" t="str">
        <f>IF(H309="","",IF(B309&gt;='Compound Interest Calculator'!$F$10*p,"",B309+1))</f>
        <v/>
      </c>
      <c r="C310" s="27" t="str">
        <f>IF(B310="","",IF(p=52,C309+7,IF(p=26,C309+14,IF(p=24,IF(MOD(B310,2)=0,EDATE('Compound Interest Calculator'!$F$12,B310/2),C309+14),IF(DAY(DATE(YEAR('Compound Interest Calculator'!$F$12),MONTH('Compound Interest Calculator'!$F$12)+(B310-1)*(12/p),DAY('Compound Interest Calculator'!$F$12)))&lt;&gt;DAY('Compound Interest Calculator'!$F$12),DATE(YEAR('Compound Interest Calculator'!$F$12),MONTH('Compound Interest Calculator'!$F$12)+B310*(12/p)+1,0),DATE(YEAR('Compound Interest Calculator'!$F$12),MONTH('Compound Interest Calculator'!$F$12)+B310*(12/p),DAY('Compound Interest Calculator'!$F$12)))))))</f>
        <v/>
      </c>
      <c r="D310" s="25" t="str">
        <f t="shared" si="8"/>
        <v/>
      </c>
      <c r="E310" s="22" t="str">
        <f>IF(B310="","",SUM(D$4:D310)+PV)</f>
        <v/>
      </c>
      <c r="F310" s="22" t="str">
        <f>IF(B310="","",IF('Compound Interest Calculator'!$F$14="Daily",H309*( (1+rate)^(C310-C309)-1 ),H309*rate))</f>
        <v/>
      </c>
      <c r="G310" s="22" t="str">
        <f>IF(D310="","",SUM(F$4:F310))</f>
        <v/>
      </c>
      <c r="H310" s="23" t="str">
        <f t="shared" si="9"/>
        <v/>
      </c>
    </row>
    <row r="311" spans="2:8" x14ac:dyDescent="0.15">
      <c r="B311" s="21" t="str">
        <f>IF(H310="","",IF(B310&gt;='Compound Interest Calculator'!$F$10*p,"",B310+1))</f>
        <v/>
      </c>
      <c r="C311" s="27" t="str">
        <f>IF(B311="","",IF(p=52,C310+7,IF(p=26,C310+14,IF(p=24,IF(MOD(B311,2)=0,EDATE('Compound Interest Calculator'!$F$12,B311/2),C310+14),IF(DAY(DATE(YEAR('Compound Interest Calculator'!$F$12),MONTH('Compound Interest Calculator'!$F$12)+(B311-1)*(12/p),DAY('Compound Interest Calculator'!$F$12)))&lt;&gt;DAY('Compound Interest Calculator'!$F$12),DATE(YEAR('Compound Interest Calculator'!$F$12),MONTH('Compound Interest Calculator'!$F$12)+B311*(12/p)+1,0),DATE(YEAR('Compound Interest Calculator'!$F$12),MONTH('Compound Interest Calculator'!$F$12)+B311*(12/p),DAY('Compound Interest Calculator'!$F$12)))))))</f>
        <v/>
      </c>
      <c r="D311" s="25" t="str">
        <f t="shared" si="8"/>
        <v/>
      </c>
      <c r="E311" s="22" t="str">
        <f>IF(B311="","",SUM(D$4:D311)+PV)</f>
        <v/>
      </c>
      <c r="F311" s="22" t="str">
        <f>IF(B311="","",IF('Compound Interest Calculator'!$F$14="Daily",H310*( (1+rate)^(C311-C310)-1 ),H310*rate))</f>
        <v/>
      </c>
      <c r="G311" s="22" t="str">
        <f>IF(D311="","",SUM(F$4:F311))</f>
        <v/>
      </c>
      <c r="H311" s="23" t="str">
        <f t="shared" si="9"/>
        <v/>
      </c>
    </row>
    <row r="312" spans="2:8" x14ac:dyDescent="0.15">
      <c r="B312" s="21" t="str">
        <f>IF(H311="","",IF(B311&gt;='Compound Interest Calculator'!$F$10*p,"",B311+1))</f>
        <v/>
      </c>
      <c r="C312" s="27" t="str">
        <f>IF(B312="","",IF(p=52,C311+7,IF(p=26,C311+14,IF(p=24,IF(MOD(B312,2)=0,EDATE('Compound Interest Calculator'!$F$12,B312/2),C311+14),IF(DAY(DATE(YEAR('Compound Interest Calculator'!$F$12),MONTH('Compound Interest Calculator'!$F$12)+(B312-1)*(12/p),DAY('Compound Interest Calculator'!$F$12)))&lt;&gt;DAY('Compound Interest Calculator'!$F$12),DATE(YEAR('Compound Interest Calculator'!$F$12),MONTH('Compound Interest Calculator'!$F$12)+B312*(12/p)+1,0),DATE(YEAR('Compound Interest Calculator'!$F$12),MONTH('Compound Interest Calculator'!$F$12)+B312*(12/p),DAY('Compound Interest Calculator'!$F$12)))))))</f>
        <v/>
      </c>
      <c r="D312" s="25" t="str">
        <f t="shared" si="8"/>
        <v/>
      </c>
      <c r="E312" s="22" t="str">
        <f>IF(B312="","",SUM(D$4:D312)+PV)</f>
        <v/>
      </c>
      <c r="F312" s="22" t="str">
        <f>IF(B312="","",IF('Compound Interest Calculator'!$F$14="Daily",H311*( (1+rate)^(C312-C311)-1 ),H311*rate))</f>
        <v/>
      </c>
      <c r="G312" s="22" t="str">
        <f>IF(D312="","",SUM(F$4:F312))</f>
        <v/>
      </c>
      <c r="H312" s="23" t="str">
        <f t="shared" si="9"/>
        <v/>
      </c>
    </row>
    <row r="313" spans="2:8" x14ac:dyDescent="0.15">
      <c r="B313" s="21" t="str">
        <f>IF(H312="","",IF(B312&gt;='Compound Interest Calculator'!$F$10*p,"",B312+1))</f>
        <v/>
      </c>
      <c r="C313" s="27" t="str">
        <f>IF(B313="","",IF(p=52,C312+7,IF(p=26,C312+14,IF(p=24,IF(MOD(B313,2)=0,EDATE('Compound Interest Calculator'!$F$12,B313/2),C312+14),IF(DAY(DATE(YEAR('Compound Interest Calculator'!$F$12),MONTH('Compound Interest Calculator'!$F$12)+(B313-1)*(12/p),DAY('Compound Interest Calculator'!$F$12)))&lt;&gt;DAY('Compound Interest Calculator'!$F$12),DATE(YEAR('Compound Interest Calculator'!$F$12),MONTH('Compound Interest Calculator'!$F$12)+B313*(12/p)+1,0),DATE(YEAR('Compound Interest Calculator'!$F$12),MONTH('Compound Interest Calculator'!$F$12)+B313*(12/p),DAY('Compound Interest Calculator'!$F$12)))))))</f>
        <v/>
      </c>
      <c r="D313" s="25" t="str">
        <f t="shared" si="8"/>
        <v/>
      </c>
      <c r="E313" s="22" t="str">
        <f>IF(B313="","",SUM(D$4:D313)+PV)</f>
        <v/>
      </c>
      <c r="F313" s="22" t="str">
        <f>IF(B313="","",IF('Compound Interest Calculator'!$F$14="Daily",H312*( (1+rate)^(C313-C312)-1 ),H312*rate))</f>
        <v/>
      </c>
      <c r="G313" s="22" t="str">
        <f>IF(D313="","",SUM(F$4:F313))</f>
        <v/>
      </c>
      <c r="H313" s="23" t="str">
        <f t="shared" si="9"/>
        <v/>
      </c>
    </row>
    <row r="314" spans="2:8" x14ac:dyDescent="0.15">
      <c r="B314" s="21" t="str">
        <f>IF(H313="","",IF(B313&gt;='Compound Interest Calculator'!$F$10*p,"",B313+1))</f>
        <v/>
      </c>
      <c r="C314" s="27" t="str">
        <f>IF(B314="","",IF(p=52,C313+7,IF(p=26,C313+14,IF(p=24,IF(MOD(B314,2)=0,EDATE('Compound Interest Calculator'!$F$12,B314/2),C313+14),IF(DAY(DATE(YEAR('Compound Interest Calculator'!$F$12),MONTH('Compound Interest Calculator'!$F$12)+(B314-1)*(12/p),DAY('Compound Interest Calculator'!$F$12)))&lt;&gt;DAY('Compound Interest Calculator'!$F$12),DATE(YEAR('Compound Interest Calculator'!$F$12),MONTH('Compound Interest Calculator'!$F$12)+B314*(12/p)+1,0),DATE(YEAR('Compound Interest Calculator'!$F$12),MONTH('Compound Interest Calculator'!$F$12)+B314*(12/p),DAY('Compound Interest Calculator'!$F$12)))))))</f>
        <v/>
      </c>
      <c r="D314" s="25" t="str">
        <f t="shared" si="8"/>
        <v/>
      </c>
      <c r="E314" s="22" t="str">
        <f>IF(B314="","",SUM(D$4:D314)+PV)</f>
        <v/>
      </c>
      <c r="F314" s="22" t="str">
        <f>IF(B314="","",IF('Compound Interest Calculator'!$F$14="Daily",H313*( (1+rate)^(C314-C313)-1 ),H313*rate))</f>
        <v/>
      </c>
      <c r="G314" s="22" t="str">
        <f>IF(D314="","",SUM(F$4:F314))</f>
        <v/>
      </c>
      <c r="H314" s="23" t="str">
        <f t="shared" si="9"/>
        <v/>
      </c>
    </row>
    <row r="315" spans="2:8" x14ac:dyDescent="0.15">
      <c r="B315" s="21" t="str">
        <f>IF(H314="","",IF(B314&gt;='Compound Interest Calculator'!$F$10*p,"",B314+1))</f>
        <v/>
      </c>
      <c r="C315" s="27" t="str">
        <f>IF(B315="","",IF(p=52,C314+7,IF(p=26,C314+14,IF(p=24,IF(MOD(B315,2)=0,EDATE('Compound Interest Calculator'!$F$12,B315/2),C314+14),IF(DAY(DATE(YEAR('Compound Interest Calculator'!$F$12),MONTH('Compound Interest Calculator'!$F$12)+(B315-1)*(12/p),DAY('Compound Interest Calculator'!$F$12)))&lt;&gt;DAY('Compound Interest Calculator'!$F$12),DATE(YEAR('Compound Interest Calculator'!$F$12),MONTH('Compound Interest Calculator'!$F$12)+B315*(12/p)+1,0),DATE(YEAR('Compound Interest Calculator'!$F$12),MONTH('Compound Interest Calculator'!$F$12)+B315*(12/p),DAY('Compound Interest Calculator'!$F$12)))))))</f>
        <v/>
      </c>
      <c r="D315" s="25" t="str">
        <f t="shared" si="8"/>
        <v/>
      </c>
      <c r="E315" s="22" t="str">
        <f>IF(B315="","",SUM(D$4:D315)+PV)</f>
        <v/>
      </c>
      <c r="F315" s="22" t="str">
        <f>IF(B315="","",IF('Compound Interest Calculator'!$F$14="Daily",H314*( (1+rate)^(C315-C314)-1 ),H314*rate))</f>
        <v/>
      </c>
      <c r="G315" s="22" t="str">
        <f>IF(D315="","",SUM(F$4:F315))</f>
        <v/>
      </c>
      <c r="H315" s="23" t="str">
        <f t="shared" si="9"/>
        <v/>
      </c>
    </row>
    <row r="316" spans="2:8" x14ac:dyDescent="0.15">
      <c r="B316" s="21" t="str">
        <f>IF(H315="","",IF(B315&gt;='Compound Interest Calculator'!$F$10*p,"",B315+1))</f>
        <v/>
      </c>
      <c r="C316" s="27" t="str">
        <f>IF(B316="","",IF(p=52,C315+7,IF(p=26,C315+14,IF(p=24,IF(MOD(B316,2)=0,EDATE('Compound Interest Calculator'!$F$12,B316/2),C315+14),IF(DAY(DATE(YEAR('Compound Interest Calculator'!$F$12),MONTH('Compound Interest Calculator'!$F$12)+(B316-1)*(12/p),DAY('Compound Interest Calculator'!$F$12)))&lt;&gt;DAY('Compound Interest Calculator'!$F$12),DATE(YEAR('Compound Interest Calculator'!$F$12),MONTH('Compound Interest Calculator'!$F$12)+B316*(12/p)+1,0),DATE(YEAR('Compound Interest Calculator'!$F$12),MONTH('Compound Interest Calculator'!$F$12)+B316*(12/p),DAY('Compound Interest Calculator'!$F$12)))))))</f>
        <v/>
      </c>
      <c r="D316" s="25" t="str">
        <f t="shared" si="8"/>
        <v/>
      </c>
      <c r="E316" s="22" t="str">
        <f>IF(B316="","",SUM(D$4:D316)+PV)</f>
        <v/>
      </c>
      <c r="F316" s="22" t="str">
        <f>IF(B316="","",IF('Compound Interest Calculator'!$F$14="Daily",H315*( (1+rate)^(C316-C315)-1 ),H315*rate))</f>
        <v/>
      </c>
      <c r="G316" s="22" t="str">
        <f>IF(D316="","",SUM(F$4:F316))</f>
        <v/>
      </c>
      <c r="H316" s="23" t="str">
        <f t="shared" si="9"/>
        <v/>
      </c>
    </row>
    <row r="317" spans="2:8" x14ac:dyDescent="0.15">
      <c r="B317" s="21" t="str">
        <f>IF(H316="","",IF(B316&gt;='Compound Interest Calculator'!$F$10*p,"",B316+1))</f>
        <v/>
      </c>
      <c r="C317" s="27" t="str">
        <f>IF(B317="","",IF(p=52,C316+7,IF(p=26,C316+14,IF(p=24,IF(MOD(B317,2)=0,EDATE('Compound Interest Calculator'!$F$12,B317/2),C316+14),IF(DAY(DATE(YEAR('Compound Interest Calculator'!$F$12),MONTH('Compound Interest Calculator'!$F$12)+(B317-1)*(12/p),DAY('Compound Interest Calculator'!$F$12)))&lt;&gt;DAY('Compound Interest Calculator'!$F$12),DATE(YEAR('Compound Interest Calculator'!$F$12),MONTH('Compound Interest Calculator'!$F$12)+B317*(12/p)+1,0),DATE(YEAR('Compound Interest Calculator'!$F$12),MONTH('Compound Interest Calculator'!$F$12)+B317*(12/p),DAY('Compound Interest Calculator'!$F$12)))))))</f>
        <v/>
      </c>
      <c r="D317" s="25" t="str">
        <f t="shared" si="8"/>
        <v/>
      </c>
      <c r="E317" s="22" t="str">
        <f>IF(B317="","",SUM(D$4:D317)+PV)</f>
        <v/>
      </c>
      <c r="F317" s="22" t="str">
        <f>IF(B317="","",IF('Compound Interest Calculator'!$F$14="Daily",H316*( (1+rate)^(C317-C316)-1 ),H316*rate))</f>
        <v/>
      </c>
      <c r="G317" s="22" t="str">
        <f>IF(D317="","",SUM(F$4:F317))</f>
        <v/>
      </c>
      <c r="H317" s="23" t="str">
        <f t="shared" si="9"/>
        <v/>
      </c>
    </row>
    <row r="318" spans="2:8" x14ac:dyDescent="0.15">
      <c r="B318" s="21" t="str">
        <f>IF(H317="","",IF(B317&gt;='Compound Interest Calculator'!$F$10*p,"",B317+1))</f>
        <v/>
      </c>
      <c r="C318" s="27" t="str">
        <f>IF(B318="","",IF(p=52,C317+7,IF(p=26,C317+14,IF(p=24,IF(MOD(B318,2)=0,EDATE('Compound Interest Calculator'!$F$12,B318/2),C317+14),IF(DAY(DATE(YEAR('Compound Interest Calculator'!$F$12),MONTH('Compound Interest Calculator'!$F$12)+(B318-1)*(12/p),DAY('Compound Interest Calculator'!$F$12)))&lt;&gt;DAY('Compound Interest Calculator'!$F$12),DATE(YEAR('Compound Interest Calculator'!$F$12),MONTH('Compound Interest Calculator'!$F$12)+B318*(12/p)+1,0),DATE(YEAR('Compound Interest Calculator'!$F$12),MONTH('Compound Interest Calculator'!$F$12)+B318*(12/p),DAY('Compound Interest Calculator'!$F$12)))))))</f>
        <v/>
      </c>
      <c r="D318" s="25" t="str">
        <f t="shared" si="8"/>
        <v/>
      </c>
      <c r="E318" s="22" t="str">
        <f>IF(B318="","",SUM(D$4:D318)+PV)</f>
        <v/>
      </c>
      <c r="F318" s="22" t="str">
        <f>IF(B318="","",IF('Compound Interest Calculator'!$F$14="Daily",H317*( (1+rate)^(C318-C317)-1 ),H317*rate))</f>
        <v/>
      </c>
      <c r="G318" s="22" t="str">
        <f>IF(D318="","",SUM(F$4:F318))</f>
        <v/>
      </c>
      <c r="H318" s="23" t="str">
        <f t="shared" si="9"/>
        <v/>
      </c>
    </row>
    <row r="319" spans="2:8" x14ac:dyDescent="0.15">
      <c r="B319" s="21" t="str">
        <f>IF(H318="","",IF(B318&gt;='Compound Interest Calculator'!$F$10*p,"",B318+1))</f>
        <v/>
      </c>
      <c r="C319" s="27" t="str">
        <f>IF(B319="","",IF(p=52,C318+7,IF(p=26,C318+14,IF(p=24,IF(MOD(B319,2)=0,EDATE('Compound Interest Calculator'!$F$12,B319/2),C318+14),IF(DAY(DATE(YEAR('Compound Interest Calculator'!$F$12),MONTH('Compound Interest Calculator'!$F$12)+(B319-1)*(12/p),DAY('Compound Interest Calculator'!$F$12)))&lt;&gt;DAY('Compound Interest Calculator'!$F$12),DATE(YEAR('Compound Interest Calculator'!$F$12),MONTH('Compound Interest Calculator'!$F$12)+B319*(12/p)+1,0),DATE(YEAR('Compound Interest Calculator'!$F$12),MONTH('Compound Interest Calculator'!$F$12)+B319*(12/p),DAY('Compound Interest Calculator'!$F$12)))))))</f>
        <v/>
      </c>
      <c r="D319" s="25" t="str">
        <f t="shared" si="8"/>
        <v/>
      </c>
      <c r="E319" s="22" t="str">
        <f>IF(B319="","",SUM(D$4:D319)+PV)</f>
        <v/>
      </c>
      <c r="F319" s="22" t="str">
        <f>IF(B319="","",IF('Compound Interest Calculator'!$F$14="Daily",H318*( (1+rate)^(C319-C318)-1 ),H318*rate))</f>
        <v/>
      </c>
      <c r="G319" s="22" t="str">
        <f>IF(D319="","",SUM(F$4:F319))</f>
        <v/>
      </c>
      <c r="H319" s="23" t="str">
        <f t="shared" si="9"/>
        <v/>
      </c>
    </row>
    <row r="320" spans="2:8" x14ac:dyDescent="0.15">
      <c r="B320" s="21" t="str">
        <f>IF(H319="","",IF(B319&gt;='Compound Interest Calculator'!$F$10*p,"",B319+1))</f>
        <v/>
      </c>
      <c r="C320" s="27" t="str">
        <f>IF(B320="","",IF(p=52,C319+7,IF(p=26,C319+14,IF(p=24,IF(MOD(B320,2)=0,EDATE('Compound Interest Calculator'!$F$12,B320/2),C319+14),IF(DAY(DATE(YEAR('Compound Interest Calculator'!$F$12),MONTH('Compound Interest Calculator'!$F$12)+(B320-1)*(12/p),DAY('Compound Interest Calculator'!$F$12)))&lt;&gt;DAY('Compound Interest Calculator'!$F$12),DATE(YEAR('Compound Interest Calculator'!$F$12),MONTH('Compound Interest Calculator'!$F$12)+B320*(12/p)+1,0),DATE(YEAR('Compound Interest Calculator'!$F$12),MONTH('Compound Interest Calculator'!$F$12)+B320*(12/p),DAY('Compound Interest Calculator'!$F$12)))))))</f>
        <v/>
      </c>
      <c r="D320" s="25" t="str">
        <f t="shared" si="8"/>
        <v/>
      </c>
      <c r="E320" s="22" t="str">
        <f>IF(B320="","",SUM(D$4:D320)+PV)</f>
        <v/>
      </c>
      <c r="F320" s="22" t="str">
        <f>IF(B320="","",IF('Compound Interest Calculator'!$F$14="Daily",H319*( (1+rate)^(C320-C319)-1 ),H319*rate))</f>
        <v/>
      </c>
      <c r="G320" s="22" t="str">
        <f>IF(D320="","",SUM(F$4:F320))</f>
        <v/>
      </c>
      <c r="H320" s="23" t="str">
        <f t="shared" si="9"/>
        <v/>
      </c>
    </row>
    <row r="321" spans="2:8" x14ac:dyDescent="0.15">
      <c r="B321" s="21" t="str">
        <f>IF(H320="","",IF(B320&gt;='Compound Interest Calculator'!$F$10*p,"",B320+1))</f>
        <v/>
      </c>
      <c r="C321" s="27" t="str">
        <f>IF(B321="","",IF(p=52,C320+7,IF(p=26,C320+14,IF(p=24,IF(MOD(B321,2)=0,EDATE('Compound Interest Calculator'!$F$12,B321/2),C320+14),IF(DAY(DATE(YEAR('Compound Interest Calculator'!$F$12),MONTH('Compound Interest Calculator'!$F$12)+(B321-1)*(12/p),DAY('Compound Interest Calculator'!$F$12)))&lt;&gt;DAY('Compound Interest Calculator'!$F$12),DATE(YEAR('Compound Interest Calculator'!$F$12),MONTH('Compound Interest Calculator'!$F$12)+B321*(12/p)+1,0),DATE(YEAR('Compound Interest Calculator'!$F$12),MONTH('Compound Interest Calculator'!$F$12)+B321*(12/p),DAY('Compound Interest Calculator'!$F$12)))))))</f>
        <v/>
      </c>
      <c r="D321" s="25" t="str">
        <f t="shared" si="8"/>
        <v/>
      </c>
      <c r="E321" s="22" t="str">
        <f>IF(B321="","",SUM(D$4:D321)+PV)</f>
        <v/>
      </c>
      <c r="F321" s="22" t="str">
        <f>IF(B321="","",IF('Compound Interest Calculator'!$F$14="Daily",H320*( (1+rate)^(C321-C320)-1 ),H320*rate))</f>
        <v/>
      </c>
      <c r="G321" s="22" t="str">
        <f>IF(D321="","",SUM(F$4:F321))</f>
        <v/>
      </c>
      <c r="H321" s="23" t="str">
        <f t="shared" si="9"/>
        <v/>
      </c>
    </row>
    <row r="322" spans="2:8" x14ac:dyDescent="0.15">
      <c r="B322" s="21" t="str">
        <f>IF(H321="","",IF(B321&gt;='Compound Interest Calculator'!$F$10*p,"",B321+1))</f>
        <v/>
      </c>
      <c r="C322" s="27" t="str">
        <f>IF(B322="","",IF(p=52,C321+7,IF(p=26,C321+14,IF(p=24,IF(MOD(B322,2)=0,EDATE('Compound Interest Calculator'!$F$12,B322/2),C321+14),IF(DAY(DATE(YEAR('Compound Interest Calculator'!$F$12),MONTH('Compound Interest Calculator'!$F$12)+(B322-1)*(12/p),DAY('Compound Interest Calculator'!$F$12)))&lt;&gt;DAY('Compound Interest Calculator'!$F$12),DATE(YEAR('Compound Interest Calculator'!$F$12),MONTH('Compound Interest Calculator'!$F$12)+B322*(12/p)+1,0),DATE(YEAR('Compound Interest Calculator'!$F$12),MONTH('Compound Interest Calculator'!$F$12)+B322*(12/p),DAY('Compound Interest Calculator'!$F$12)))))))</f>
        <v/>
      </c>
      <c r="D322" s="25" t="str">
        <f t="shared" si="8"/>
        <v/>
      </c>
      <c r="E322" s="22" t="str">
        <f>IF(B322="","",SUM(D$4:D322)+PV)</f>
        <v/>
      </c>
      <c r="F322" s="22" t="str">
        <f>IF(B322="","",IF('Compound Interest Calculator'!$F$14="Daily",H321*( (1+rate)^(C322-C321)-1 ),H321*rate))</f>
        <v/>
      </c>
      <c r="G322" s="22" t="str">
        <f>IF(D322="","",SUM(F$4:F322))</f>
        <v/>
      </c>
      <c r="H322" s="23" t="str">
        <f t="shared" si="9"/>
        <v/>
      </c>
    </row>
    <row r="323" spans="2:8" x14ac:dyDescent="0.15">
      <c r="B323" s="21" t="str">
        <f>IF(H322="","",IF(B322&gt;='Compound Interest Calculator'!$F$10*p,"",B322+1))</f>
        <v/>
      </c>
      <c r="C323" s="27" t="str">
        <f>IF(B323="","",IF(p=52,C322+7,IF(p=26,C322+14,IF(p=24,IF(MOD(B323,2)=0,EDATE('Compound Interest Calculator'!$F$12,B323/2),C322+14),IF(DAY(DATE(YEAR('Compound Interest Calculator'!$F$12),MONTH('Compound Interest Calculator'!$F$12)+(B323-1)*(12/p),DAY('Compound Interest Calculator'!$F$12)))&lt;&gt;DAY('Compound Interest Calculator'!$F$12),DATE(YEAR('Compound Interest Calculator'!$F$12),MONTH('Compound Interest Calculator'!$F$12)+B323*(12/p)+1,0),DATE(YEAR('Compound Interest Calculator'!$F$12),MONTH('Compound Interest Calculator'!$F$12)+B323*(12/p),DAY('Compound Interest Calculator'!$F$12)))))))</f>
        <v/>
      </c>
      <c r="D323" s="25" t="str">
        <f t="shared" si="8"/>
        <v/>
      </c>
      <c r="E323" s="22" t="str">
        <f>IF(B323="","",SUM(D$4:D323)+PV)</f>
        <v/>
      </c>
      <c r="F323" s="22" t="str">
        <f>IF(B323="","",IF('Compound Interest Calculator'!$F$14="Daily",H322*( (1+rate)^(C323-C322)-1 ),H322*rate))</f>
        <v/>
      </c>
      <c r="G323" s="22" t="str">
        <f>IF(D323="","",SUM(F$4:F323))</f>
        <v/>
      </c>
      <c r="H323" s="23" t="str">
        <f t="shared" si="9"/>
        <v/>
      </c>
    </row>
    <row r="324" spans="2:8" x14ac:dyDescent="0.15">
      <c r="B324" s="21" t="str">
        <f>IF(H323="","",IF(B323&gt;='Compound Interest Calculator'!$F$10*p,"",B323+1))</f>
        <v/>
      </c>
      <c r="C324" s="27" t="str">
        <f>IF(B324="","",IF(p=52,C323+7,IF(p=26,C323+14,IF(p=24,IF(MOD(B324,2)=0,EDATE('Compound Interest Calculator'!$F$12,B324/2),C323+14),IF(DAY(DATE(YEAR('Compound Interest Calculator'!$F$12),MONTH('Compound Interest Calculator'!$F$12)+(B324-1)*(12/p),DAY('Compound Interest Calculator'!$F$12)))&lt;&gt;DAY('Compound Interest Calculator'!$F$12),DATE(YEAR('Compound Interest Calculator'!$F$12),MONTH('Compound Interest Calculator'!$F$12)+B324*(12/p)+1,0),DATE(YEAR('Compound Interest Calculator'!$F$12),MONTH('Compound Interest Calculator'!$F$12)+B324*(12/p),DAY('Compound Interest Calculator'!$F$12)))))))</f>
        <v/>
      </c>
      <c r="D324" s="25" t="str">
        <f t="shared" si="8"/>
        <v/>
      </c>
      <c r="E324" s="22" t="str">
        <f>IF(B324="","",SUM(D$4:D324)+PV)</f>
        <v/>
      </c>
      <c r="F324" s="22" t="str">
        <f>IF(B324="","",IF('Compound Interest Calculator'!$F$14="Daily",H323*( (1+rate)^(C324-C323)-1 ),H323*rate))</f>
        <v/>
      </c>
      <c r="G324" s="22" t="str">
        <f>IF(D324="","",SUM(F$4:F324))</f>
        <v/>
      </c>
      <c r="H324" s="23" t="str">
        <f t="shared" si="9"/>
        <v/>
      </c>
    </row>
    <row r="325" spans="2:8" x14ac:dyDescent="0.15">
      <c r="B325" s="21" t="str">
        <f>IF(H324="","",IF(B324&gt;='Compound Interest Calculator'!$F$10*p,"",B324+1))</f>
        <v/>
      </c>
      <c r="C325" s="27" t="str">
        <f>IF(B325="","",IF(p=52,C324+7,IF(p=26,C324+14,IF(p=24,IF(MOD(B325,2)=0,EDATE('Compound Interest Calculator'!$F$12,B325/2),C324+14),IF(DAY(DATE(YEAR('Compound Interest Calculator'!$F$12),MONTH('Compound Interest Calculator'!$F$12)+(B325-1)*(12/p),DAY('Compound Interest Calculator'!$F$12)))&lt;&gt;DAY('Compound Interest Calculator'!$F$12),DATE(YEAR('Compound Interest Calculator'!$F$12),MONTH('Compound Interest Calculator'!$F$12)+B325*(12/p)+1,0),DATE(YEAR('Compound Interest Calculator'!$F$12),MONTH('Compound Interest Calculator'!$F$12)+B325*(12/p),DAY('Compound Interest Calculator'!$F$12)))))))</f>
        <v/>
      </c>
      <c r="D325" s="25" t="str">
        <f t="shared" si="8"/>
        <v/>
      </c>
      <c r="E325" s="22" t="str">
        <f>IF(B325="","",SUM(D$4:D325)+PV)</f>
        <v/>
      </c>
      <c r="F325" s="22" t="str">
        <f>IF(B325="","",IF('Compound Interest Calculator'!$F$14="Daily",H324*( (1+rate)^(C325-C324)-1 ),H324*rate))</f>
        <v/>
      </c>
      <c r="G325" s="22" t="str">
        <f>IF(D325="","",SUM(F$4:F325))</f>
        <v/>
      </c>
      <c r="H325" s="23" t="str">
        <f t="shared" si="9"/>
        <v/>
      </c>
    </row>
    <row r="326" spans="2:8" x14ac:dyDescent="0.15">
      <c r="B326" s="21" t="str">
        <f>IF(H325="","",IF(B325&gt;='Compound Interest Calculator'!$F$10*p,"",B325+1))</f>
        <v/>
      </c>
      <c r="C326" s="27" t="str">
        <f>IF(B326="","",IF(p=52,C325+7,IF(p=26,C325+14,IF(p=24,IF(MOD(B326,2)=0,EDATE('Compound Interest Calculator'!$F$12,B326/2),C325+14),IF(DAY(DATE(YEAR('Compound Interest Calculator'!$F$12),MONTH('Compound Interest Calculator'!$F$12)+(B326-1)*(12/p),DAY('Compound Interest Calculator'!$F$12)))&lt;&gt;DAY('Compound Interest Calculator'!$F$12),DATE(YEAR('Compound Interest Calculator'!$F$12),MONTH('Compound Interest Calculator'!$F$12)+B326*(12/p)+1,0),DATE(YEAR('Compound Interest Calculator'!$F$12),MONTH('Compound Interest Calculator'!$F$12)+B326*(12/p),DAY('Compound Interest Calculator'!$F$12)))))))</f>
        <v/>
      </c>
      <c r="D326" s="25" t="str">
        <f t="shared" ref="D326:D389" si="10">IF(B326="","",A)</f>
        <v/>
      </c>
      <c r="E326" s="22" t="str">
        <f>IF(B326="","",SUM(D$4:D326)+PV)</f>
        <v/>
      </c>
      <c r="F326" s="22" t="str">
        <f>IF(B326="","",IF('Compound Interest Calculator'!$F$14="Daily",H325*( (1+rate)^(C326-C325)-1 ),H325*rate))</f>
        <v/>
      </c>
      <c r="G326" s="22" t="str">
        <f>IF(D326="","",SUM(F$4:F326))</f>
        <v/>
      </c>
      <c r="H326" s="23" t="str">
        <f t="shared" ref="H326:H389" si="11">IF(B326="","",H325+F326+D326)</f>
        <v/>
      </c>
    </row>
    <row r="327" spans="2:8" x14ac:dyDescent="0.15">
      <c r="B327" s="21" t="str">
        <f>IF(H326="","",IF(B326&gt;='Compound Interest Calculator'!$F$10*p,"",B326+1))</f>
        <v/>
      </c>
      <c r="C327" s="27" t="str">
        <f>IF(B327="","",IF(p=52,C326+7,IF(p=26,C326+14,IF(p=24,IF(MOD(B327,2)=0,EDATE('Compound Interest Calculator'!$F$12,B327/2),C326+14),IF(DAY(DATE(YEAR('Compound Interest Calculator'!$F$12),MONTH('Compound Interest Calculator'!$F$12)+(B327-1)*(12/p),DAY('Compound Interest Calculator'!$F$12)))&lt;&gt;DAY('Compound Interest Calculator'!$F$12),DATE(YEAR('Compound Interest Calculator'!$F$12),MONTH('Compound Interest Calculator'!$F$12)+B327*(12/p)+1,0),DATE(YEAR('Compound Interest Calculator'!$F$12),MONTH('Compound Interest Calculator'!$F$12)+B327*(12/p),DAY('Compound Interest Calculator'!$F$12)))))))</f>
        <v/>
      </c>
      <c r="D327" s="25" t="str">
        <f t="shared" si="10"/>
        <v/>
      </c>
      <c r="E327" s="22" t="str">
        <f>IF(B327="","",SUM(D$4:D327)+PV)</f>
        <v/>
      </c>
      <c r="F327" s="22" t="str">
        <f>IF(B327="","",IF('Compound Interest Calculator'!$F$14="Daily",H326*( (1+rate)^(C327-C326)-1 ),H326*rate))</f>
        <v/>
      </c>
      <c r="G327" s="22" t="str">
        <f>IF(D327="","",SUM(F$4:F327))</f>
        <v/>
      </c>
      <c r="H327" s="23" t="str">
        <f t="shared" si="11"/>
        <v/>
      </c>
    </row>
    <row r="328" spans="2:8" x14ac:dyDescent="0.15">
      <c r="B328" s="21" t="str">
        <f>IF(H327="","",IF(B327&gt;='Compound Interest Calculator'!$F$10*p,"",B327+1))</f>
        <v/>
      </c>
      <c r="C328" s="27" t="str">
        <f>IF(B328="","",IF(p=52,C327+7,IF(p=26,C327+14,IF(p=24,IF(MOD(B328,2)=0,EDATE('Compound Interest Calculator'!$F$12,B328/2),C327+14),IF(DAY(DATE(YEAR('Compound Interest Calculator'!$F$12),MONTH('Compound Interest Calculator'!$F$12)+(B328-1)*(12/p),DAY('Compound Interest Calculator'!$F$12)))&lt;&gt;DAY('Compound Interest Calculator'!$F$12),DATE(YEAR('Compound Interest Calculator'!$F$12),MONTH('Compound Interest Calculator'!$F$12)+B328*(12/p)+1,0),DATE(YEAR('Compound Interest Calculator'!$F$12),MONTH('Compound Interest Calculator'!$F$12)+B328*(12/p),DAY('Compound Interest Calculator'!$F$12)))))))</f>
        <v/>
      </c>
      <c r="D328" s="25" t="str">
        <f t="shared" si="10"/>
        <v/>
      </c>
      <c r="E328" s="22" t="str">
        <f>IF(B328="","",SUM(D$4:D328)+PV)</f>
        <v/>
      </c>
      <c r="F328" s="22" t="str">
        <f>IF(B328="","",IF('Compound Interest Calculator'!$F$14="Daily",H327*( (1+rate)^(C328-C327)-1 ),H327*rate))</f>
        <v/>
      </c>
      <c r="G328" s="22" t="str">
        <f>IF(D328="","",SUM(F$4:F328))</f>
        <v/>
      </c>
      <c r="H328" s="23" t="str">
        <f t="shared" si="11"/>
        <v/>
      </c>
    </row>
    <row r="329" spans="2:8" x14ac:dyDescent="0.15">
      <c r="B329" s="21" t="str">
        <f>IF(H328="","",IF(B328&gt;='Compound Interest Calculator'!$F$10*p,"",B328+1))</f>
        <v/>
      </c>
      <c r="C329" s="27" t="str">
        <f>IF(B329="","",IF(p=52,C328+7,IF(p=26,C328+14,IF(p=24,IF(MOD(B329,2)=0,EDATE('Compound Interest Calculator'!$F$12,B329/2),C328+14),IF(DAY(DATE(YEAR('Compound Interest Calculator'!$F$12),MONTH('Compound Interest Calculator'!$F$12)+(B329-1)*(12/p),DAY('Compound Interest Calculator'!$F$12)))&lt;&gt;DAY('Compound Interest Calculator'!$F$12),DATE(YEAR('Compound Interest Calculator'!$F$12),MONTH('Compound Interest Calculator'!$F$12)+B329*(12/p)+1,0),DATE(YEAR('Compound Interest Calculator'!$F$12),MONTH('Compound Interest Calculator'!$F$12)+B329*(12/p),DAY('Compound Interest Calculator'!$F$12)))))))</f>
        <v/>
      </c>
      <c r="D329" s="25" t="str">
        <f t="shared" si="10"/>
        <v/>
      </c>
      <c r="E329" s="22" t="str">
        <f>IF(B329="","",SUM(D$4:D329)+PV)</f>
        <v/>
      </c>
      <c r="F329" s="22" t="str">
        <f>IF(B329="","",IF('Compound Interest Calculator'!$F$14="Daily",H328*( (1+rate)^(C329-C328)-1 ),H328*rate))</f>
        <v/>
      </c>
      <c r="G329" s="22" t="str">
        <f>IF(D329="","",SUM(F$4:F329))</f>
        <v/>
      </c>
      <c r="H329" s="23" t="str">
        <f t="shared" si="11"/>
        <v/>
      </c>
    </row>
    <row r="330" spans="2:8" x14ac:dyDescent="0.15">
      <c r="B330" s="21" t="str">
        <f>IF(H329="","",IF(B329&gt;='Compound Interest Calculator'!$F$10*p,"",B329+1))</f>
        <v/>
      </c>
      <c r="C330" s="27" t="str">
        <f>IF(B330="","",IF(p=52,C329+7,IF(p=26,C329+14,IF(p=24,IF(MOD(B330,2)=0,EDATE('Compound Interest Calculator'!$F$12,B330/2),C329+14),IF(DAY(DATE(YEAR('Compound Interest Calculator'!$F$12),MONTH('Compound Interest Calculator'!$F$12)+(B330-1)*(12/p),DAY('Compound Interest Calculator'!$F$12)))&lt;&gt;DAY('Compound Interest Calculator'!$F$12),DATE(YEAR('Compound Interest Calculator'!$F$12),MONTH('Compound Interest Calculator'!$F$12)+B330*(12/p)+1,0),DATE(YEAR('Compound Interest Calculator'!$F$12),MONTH('Compound Interest Calculator'!$F$12)+B330*(12/p),DAY('Compound Interest Calculator'!$F$12)))))))</f>
        <v/>
      </c>
      <c r="D330" s="25" t="str">
        <f t="shared" si="10"/>
        <v/>
      </c>
      <c r="E330" s="22" t="str">
        <f>IF(B330="","",SUM(D$4:D330)+PV)</f>
        <v/>
      </c>
      <c r="F330" s="22" t="str">
        <f>IF(B330="","",IF('Compound Interest Calculator'!$F$14="Daily",H329*( (1+rate)^(C330-C329)-1 ),H329*rate))</f>
        <v/>
      </c>
      <c r="G330" s="22" t="str">
        <f>IF(D330="","",SUM(F$4:F330))</f>
        <v/>
      </c>
      <c r="H330" s="23" t="str">
        <f t="shared" si="11"/>
        <v/>
      </c>
    </row>
    <row r="331" spans="2:8" x14ac:dyDescent="0.15">
      <c r="B331" s="21" t="str">
        <f>IF(H330="","",IF(B330&gt;='Compound Interest Calculator'!$F$10*p,"",B330+1))</f>
        <v/>
      </c>
      <c r="C331" s="27" t="str">
        <f>IF(B331="","",IF(p=52,C330+7,IF(p=26,C330+14,IF(p=24,IF(MOD(B331,2)=0,EDATE('Compound Interest Calculator'!$F$12,B331/2),C330+14),IF(DAY(DATE(YEAR('Compound Interest Calculator'!$F$12),MONTH('Compound Interest Calculator'!$F$12)+(B331-1)*(12/p),DAY('Compound Interest Calculator'!$F$12)))&lt;&gt;DAY('Compound Interest Calculator'!$F$12),DATE(YEAR('Compound Interest Calculator'!$F$12),MONTH('Compound Interest Calculator'!$F$12)+B331*(12/p)+1,0),DATE(YEAR('Compound Interest Calculator'!$F$12),MONTH('Compound Interest Calculator'!$F$12)+B331*(12/p),DAY('Compound Interest Calculator'!$F$12)))))))</f>
        <v/>
      </c>
      <c r="D331" s="25" t="str">
        <f t="shared" si="10"/>
        <v/>
      </c>
      <c r="E331" s="22" t="str">
        <f>IF(B331="","",SUM(D$4:D331)+PV)</f>
        <v/>
      </c>
      <c r="F331" s="22" t="str">
        <f>IF(B331="","",IF('Compound Interest Calculator'!$F$14="Daily",H330*( (1+rate)^(C331-C330)-1 ),H330*rate))</f>
        <v/>
      </c>
      <c r="G331" s="22" t="str">
        <f>IF(D331="","",SUM(F$4:F331))</f>
        <v/>
      </c>
      <c r="H331" s="23" t="str">
        <f t="shared" si="11"/>
        <v/>
      </c>
    </row>
    <row r="332" spans="2:8" x14ac:dyDescent="0.15">
      <c r="B332" s="21" t="str">
        <f>IF(H331="","",IF(B331&gt;='Compound Interest Calculator'!$F$10*p,"",B331+1))</f>
        <v/>
      </c>
      <c r="C332" s="27" t="str">
        <f>IF(B332="","",IF(p=52,C331+7,IF(p=26,C331+14,IF(p=24,IF(MOD(B332,2)=0,EDATE('Compound Interest Calculator'!$F$12,B332/2),C331+14),IF(DAY(DATE(YEAR('Compound Interest Calculator'!$F$12),MONTH('Compound Interest Calculator'!$F$12)+(B332-1)*(12/p),DAY('Compound Interest Calculator'!$F$12)))&lt;&gt;DAY('Compound Interest Calculator'!$F$12),DATE(YEAR('Compound Interest Calculator'!$F$12),MONTH('Compound Interest Calculator'!$F$12)+B332*(12/p)+1,0),DATE(YEAR('Compound Interest Calculator'!$F$12),MONTH('Compound Interest Calculator'!$F$12)+B332*(12/p),DAY('Compound Interest Calculator'!$F$12)))))))</f>
        <v/>
      </c>
      <c r="D332" s="25" t="str">
        <f t="shared" si="10"/>
        <v/>
      </c>
      <c r="E332" s="22" t="str">
        <f>IF(B332="","",SUM(D$4:D332)+PV)</f>
        <v/>
      </c>
      <c r="F332" s="22" t="str">
        <f>IF(B332="","",IF('Compound Interest Calculator'!$F$14="Daily",H331*( (1+rate)^(C332-C331)-1 ),H331*rate))</f>
        <v/>
      </c>
      <c r="G332" s="22" t="str">
        <f>IF(D332="","",SUM(F$4:F332))</f>
        <v/>
      </c>
      <c r="H332" s="23" t="str">
        <f t="shared" si="11"/>
        <v/>
      </c>
    </row>
    <row r="333" spans="2:8" x14ac:dyDescent="0.15">
      <c r="B333" s="21" t="str">
        <f>IF(H332="","",IF(B332&gt;='Compound Interest Calculator'!$F$10*p,"",B332+1))</f>
        <v/>
      </c>
      <c r="C333" s="27" t="str">
        <f>IF(B333="","",IF(p=52,C332+7,IF(p=26,C332+14,IF(p=24,IF(MOD(B333,2)=0,EDATE('Compound Interest Calculator'!$F$12,B333/2),C332+14),IF(DAY(DATE(YEAR('Compound Interest Calculator'!$F$12),MONTH('Compound Interest Calculator'!$F$12)+(B333-1)*(12/p),DAY('Compound Interest Calculator'!$F$12)))&lt;&gt;DAY('Compound Interest Calculator'!$F$12),DATE(YEAR('Compound Interest Calculator'!$F$12),MONTH('Compound Interest Calculator'!$F$12)+B333*(12/p)+1,0),DATE(YEAR('Compound Interest Calculator'!$F$12),MONTH('Compound Interest Calculator'!$F$12)+B333*(12/p),DAY('Compound Interest Calculator'!$F$12)))))))</f>
        <v/>
      </c>
      <c r="D333" s="25" t="str">
        <f t="shared" si="10"/>
        <v/>
      </c>
      <c r="E333" s="22" t="str">
        <f>IF(B333="","",SUM(D$4:D333)+PV)</f>
        <v/>
      </c>
      <c r="F333" s="22" t="str">
        <f>IF(B333="","",IF('Compound Interest Calculator'!$F$14="Daily",H332*( (1+rate)^(C333-C332)-1 ),H332*rate))</f>
        <v/>
      </c>
      <c r="G333" s="22" t="str">
        <f>IF(D333="","",SUM(F$4:F333))</f>
        <v/>
      </c>
      <c r="H333" s="23" t="str">
        <f t="shared" si="11"/>
        <v/>
      </c>
    </row>
    <row r="334" spans="2:8" x14ac:dyDescent="0.15">
      <c r="B334" s="21" t="str">
        <f>IF(H333="","",IF(B333&gt;='Compound Interest Calculator'!$F$10*p,"",B333+1))</f>
        <v/>
      </c>
      <c r="C334" s="27" t="str">
        <f>IF(B334="","",IF(p=52,C333+7,IF(p=26,C333+14,IF(p=24,IF(MOD(B334,2)=0,EDATE('Compound Interest Calculator'!$F$12,B334/2),C333+14),IF(DAY(DATE(YEAR('Compound Interest Calculator'!$F$12),MONTH('Compound Interest Calculator'!$F$12)+(B334-1)*(12/p),DAY('Compound Interest Calculator'!$F$12)))&lt;&gt;DAY('Compound Interest Calculator'!$F$12),DATE(YEAR('Compound Interest Calculator'!$F$12),MONTH('Compound Interest Calculator'!$F$12)+B334*(12/p)+1,0),DATE(YEAR('Compound Interest Calculator'!$F$12),MONTH('Compound Interest Calculator'!$F$12)+B334*(12/p),DAY('Compound Interest Calculator'!$F$12)))))))</f>
        <v/>
      </c>
      <c r="D334" s="25" t="str">
        <f t="shared" si="10"/>
        <v/>
      </c>
      <c r="E334" s="22" t="str">
        <f>IF(B334="","",SUM(D$4:D334)+PV)</f>
        <v/>
      </c>
      <c r="F334" s="22" t="str">
        <f>IF(B334="","",IF('Compound Interest Calculator'!$F$14="Daily",H333*( (1+rate)^(C334-C333)-1 ),H333*rate))</f>
        <v/>
      </c>
      <c r="G334" s="22" t="str">
        <f>IF(D334="","",SUM(F$4:F334))</f>
        <v/>
      </c>
      <c r="H334" s="23" t="str">
        <f t="shared" si="11"/>
        <v/>
      </c>
    </row>
    <row r="335" spans="2:8" x14ac:dyDescent="0.15">
      <c r="B335" s="21" t="str">
        <f>IF(H334="","",IF(B334&gt;='Compound Interest Calculator'!$F$10*p,"",B334+1))</f>
        <v/>
      </c>
      <c r="C335" s="27" t="str">
        <f>IF(B335="","",IF(p=52,C334+7,IF(p=26,C334+14,IF(p=24,IF(MOD(B335,2)=0,EDATE('Compound Interest Calculator'!$F$12,B335/2),C334+14),IF(DAY(DATE(YEAR('Compound Interest Calculator'!$F$12),MONTH('Compound Interest Calculator'!$F$12)+(B335-1)*(12/p),DAY('Compound Interest Calculator'!$F$12)))&lt;&gt;DAY('Compound Interest Calculator'!$F$12),DATE(YEAR('Compound Interest Calculator'!$F$12),MONTH('Compound Interest Calculator'!$F$12)+B335*(12/p)+1,0),DATE(YEAR('Compound Interest Calculator'!$F$12),MONTH('Compound Interest Calculator'!$F$12)+B335*(12/p),DAY('Compound Interest Calculator'!$F$12)))))))</f>
        <v/>
      </c>
      <c r="D335" s="25" t="str">
        <f t="shared" si="10"/>
        <v/>
      </c>
      <c r="E335" s="22" t="str">
        <f>IF(B335="","",SUM(D$4:D335)+PV)</f>
        <v/>
      </c>
      <c r="F335" s="22" t="str">
        <f>IF(B335="","",IF('Compound Interest Calculator'!$F$14="Daily",H334*( (1+rate)^(C335-C334)-1 ),H334*rate))</f>
        <v/>
      </c>
      <c r="G335" s="22" t="str">
        <f>IF(D335="","",SUM(F$4:F335))</f>
        <v/>
      </c>
      <c r="H335" s="23" t="str">
        <f t="shared" si="11"/>
        <v/>
      </c>
    </row>
    <row r="336" spans="2:8" x14ac:dyDescent="0.15">
      <c r="B336" s="21" t="str">
        <f>IF(H335="","",IF(B335&gt;='Compound Interest Calculator'!$F$10*p,"",B335+1))</f>
        <v/>
      </c>
      <c r="C336" s="27" t="str">
        <f>IF(B336="","",IF(p=52,C335+7,IF(p=26,C335+14,IF(p=24,IF(MOD(B336,2)=0,EDATE('Compound Interest Calculator'!$F$12,B336/2),C335+14),IF(DAY(DATE(YEAR('Compound Interest Calculator'!$F$12),MONTH('Compound Interest Calculator'!$F$12)+(B336-1)*(12/p),DAY('Compound Interest Calculator'!$F$12)))&lt;&gt;DAY('Compound Interest Calculator'!$F$12),DATE(YEAR('Compound Interest Calculator'!$F$12),MONTH('Compound Interest Calculator'!$F$12)+B336*(12/p)+1,0),DATE(YEAR('Compound Interest Calculator'!$F$12),MONTH('Compound Interest Calculator'!$F$12)+B336*(12/p),DAY('Compound Interest Calculator'!$F$12)))))))</f>
        <v/>
      </c>
      <c r="D336" s="25" t="str">
        <f t="shared" si="10"/>
        <v/>
      </c>
      <c r="E336" s="22" t="str">
        <f>IF(B336="","",SUM(D$4:D336)+PV)</f>
        <v/>
      </c>
      <c r="F336" s="22" t="str">
        <f>IF(B336="","",IF('Compound Interest Calculator'!$F$14="Daily",H335*( (1+rate)^(C336-C335)-1 ),H335*rate))</f>
        <v/>
      </c>
      <c r="G336" s="22" t="str">
        <f>IF(D336="","",SUM(F$4:F336))</f>
        <v/>
      </c>
      <c r="H336" s="23" t="str">
        <f t="shared" si="11"/>
        <v/>
      </c>
    </row>
    <row r="337" spans="2:8" x14ac:dyDescent="0.15">
      <c r="B337" s="21" t="str">
        <f>IF(H336="","",IF(B336&gt;='Compound Interest Calculator'!$F$10*p,"",B336+1))</f>
        <v/>
      </c>
      <c r="C337" s="27" t="str">
        <f>IF(B337="","",IF(p=52,C336+7,IF(p=26,C336+14,IF(p=24,IF(MOD(B337,2)=0,EDATE('Compound Interest Calculator'!$F$12,B337/2),C336+14),IF(DAY(DATE(YEAR('Compound Interest Calculator'!$F$12),MONTH('Compound Interest Calculator'!$F$12)+(B337-1)*(12/p),DAY('Compound Interest Calculator'!$F$12)))&lt;&gt;DAY('Compound Interest Calculator'!$F$12),DATE(YEAR('Compound Interest Calculator'!$F$12),MONTH('Compound Interest Calculator'!$F$12)+B337*(12/p)+1,0),DATE(YEAR('Compound Interest Calculator'!$F$12),MONTH('Compound Interest Calculator'!$F$12)+B337*(12/p),DAY('Compound Interest Calculator'!$F$12)))))))</f>
        <v/>
      </c>
      <c r="D337" s="25" t="str">
        <f t="shared" si="10"/>
        <v/>
      </c>
      <c r="E337" s="22" t="str">
        <f>IF(B337="","",SUM(D$4:D337)+PV)</f>
        <v/>
      </c>
      <c r="F337" s="22" t="str">
        <f>IF(B337="","",IF('Compound Interest Calculator'!$F$14="Daily",H336*( (1+rate)^(C337-C336)-1 ),H336*rate))</f>
        <v/>
      </c>
      <c r="G337" s="22" t="str">
        <f>IF(D337="","",SUM(F$4:F337))</f>
        <v/>
      </c>
      <c r="H337" s="23" t="str">
        <f t="shared" si="11"/>
        <v/>
      </c>
    </row>
    <row r="338" spans="2:8" x14ac:dyDescent="0.15">
      <c r="B338" s="21" t="str">
        <f>IF(H337="","",IF(B337&gt;='Compound Interest Calculator'!$F$10*p,"",B337+1))</f>
        <v/>
      </c>
      <c r="C338" s="27" t="str">
        <f>IF(B338="","",IF(p=52,C337+7,IF(p=26,C337+14,IF(p=24,IF(MOD(B338,2)=0,EDATE('Compound Interest Calculator'!$F$12,B338/2),C337+14),IF(DAY(DATE(YEAR('Compound Interest Calculator'!$F$12),MONTH('Compound Interest Calculator'!$F$12)+(B338-1)*(12/p),DAY('Compound Interest Calculator'!$F$12)))&lt;&gt;DAY('Compound Interest Calculator'!$F$12),DATE(YEAR('Compound Interest Calculator'!$F$12),MONTH('Compound Interest Calculator'!$F$12)+B338*(12/p)+1,0),DATE(YEAR('Compound Interest Calculator'!$F$12),MONTH('Compound Interest Calculator'!$F$12)+B338*(12/p),DAY('Compound Interest Calculator'!$F$12)))))))</f>
        <v/>
      </c>
      <c r="D338" s="25" t="str">
        <f t="shared" si="10"/>
        <v/>
      </c>
      <c r="E338" s="22" t="str">
        <f>IF(B338="","",SUM(D$4:D338)+PV)</f>
        <v/>
      </c>
      <c r="F338" s="22" t="str">
        <f>IF(B338="","",IF('Compound Interest Calculator'!$F$14="Daily",H337*( (1+rate)^(C338-C337)-1 ),H337*rate))</f>
        <v/>
      </c>
      <c r="G338" s="22" t="str">
        <f>IF(D338="","",SUM(F$4:F338))</f>
        <v/>
      </c>
      <c r="H338" s="23" t="str">
        <f t="shared" si="11"/>
        <v/>
      </c>
    </row>
    <row r="339" spans="2:8" x14ac:dyDescent="0.15">
      <c r="B339" s="21" t="str">
        <f>IF(H338="","",IF(B338&gt;='Compound Interest Calculator'!$F$10*p,"",B338+1))</f>
        <v/>
      </c>
      <c r="C339" s="27" t="str">
        <f>IF(B339="","",IF(p=52,C338+7,IF(p=26,C338+14,IF(p=24,IF(MOD(B339,2)=0,EDATE('Compound Interest Calculator'!$F$12,B339/2),C338+14),IF(DAY(DATE(YEAR('Compound Interest Calculator'!$F$12),MONTH('Compound Interest Calculator'!$F$12)+(B339-1)*(12/p),DAY('Compound Interest Calculator'!$F$12)))&lt;&gt;DAY('Compound Interest Calculator'!$F$12),DATE(YEAR('Compound Interest Calculator'!$F$12),MONTH('Compound Interest Calculator'!$F$12)+B339*(12/p)+1,0),DATE(YEAR('Compound Interest Calculator'!$F$12),MONTH('Compound Interest Calculator'!$F$12)+B339*(12/p),DAY('Compound Interest Calculator'!$F$12)))))))</f>
        <v/>
      </c>
      <c r="D339" s="25" t="str">
        <f t="shared" si="10"/>
        <v/>
      </c>
      <c r="E339" s="22" t="str">
        <f>IF(B339="","",SUM(D$4:D339)+PV)</f>
        <v/>
      </c>
      <c r="F339" s="22" t="str">
        <f>IF(B339="","",IF('Compound Interest Calculator'!$F$14="Daily",H338*( (1+rate)^(C339-C338)-1 ),H338*rate))</f>
        <v/>
      </c>
      <c r="G339" s="22" t="str">
        <f>IF(D339="","",SUM(F$4:F339))</f>
        <v/>
      </c>
      <c r="H339" s="23" t="str">
        <f t="shared" si="11"/>
        <v/>
      </c>
    </row>
    <row r="340" spans="2:8" x14ac:dyDescent="0.15">
      <c r="B340" s="21" t="str">
        <f>IF(H339="","",IF(B339&gt;='Compound Interest Calculator'!$F$10*p,"",B339+1))</f>
        <v/>
      </c>
      <c r="C340" s="27" t="str">
        <f>IF(B340="","",IF(p=52,C339+7,IF(p=26,C339+14,IF(p=24,IF(MOD(B340,2)=0,EDATE('Compound Interest Calculator'!$F$12,B340/2),C339+14),IF(DAY(DATE(YEAR('Compound Interest Calculator'!$F$12),MONTH('Compound Interest Calculator'!$F$12)+(B340-1)*(12/p),DAY('Compound Interest Calculator'!$F$12)))&lt;&gt;DAY('Compound Interest Calculator'!$F$12),DATE(YEAR('Compound Interest Calculator'!$F$12),MONTH('Compound Interest Calculator'!$F$12)+B340*(12/p)+1,0),DATE(YEAR('Compound Interest Calculator'!$F$12),MONTH('Compound Interest Calculator'!$F$12)+B340*(12/p),DAY('Compound Interest Calculator'!$F$12)))))))</f>
        <v/>
      </c>
      <c r="D340" s="25" t="str">
        <f t="shared" si="10"/>
        <v/>
      </c>
      <c r="E340" s="22" t="str">
        <f>IF(B340="","",SUM(D$4:D340)+PV)</f>
        <v/>
      </c>
      <c r="F340" s="22" t="str">
        <f>IF(B340="","",IF('Compound Interest Calculator'!$F$14="Daily",H339*( (1+rate)^(C340-C339)-1 ),H339*rate))</f>
        <v/>
      </c>
      <c r="G340" s="22" t="str">
        <f>IF(D340="","",SUM(F$4:F340))</f>
        <v/>
      </c>
      <c r="H340" s="23" t="str">
        <f t="shared" si="11"/>
        <v/>
      </c>
    </row>
    <row r="341" spans="2:8" x14ac:dyDescent="0.15">
      <c r="B341" s="21" t="str">
        <f>IF(H340="","",IF(B340&gt;='Compound Interest Calculator'!$F$10*p,"",B340+1))</f>
        <v/>
      </c>
      <c r="C341" s="27" t="str">
        <f>IF(B341="","",IF(p=52,C340+7,IF(p=26,C340+14,IF(p=24,IF(MOD(B341,2)=0,EDATE('Compound Interest Calculator'!$F$12,B341/2),C340+14),IF(DAY(DATE(YEAR('Compound Interest Calculator'!$F$12),MONTH('Compound Interest Calculator'!$F$12)+(B341-1)*(12/p),DAY('Compound Interest Calculator'!$F$12)))&lt;&gt;DAY('Compound Interest Calculator'!$F$12),DATE(YEAR('Compound Interest Calculator'!$F$12),MONTH('Compound Interest Calculator'!$F$12)+B341*(12/p)+1,0),DATE(YEAR('Compound Interest Calculator'!$F$12),MONTH('Compound Interest Calculator'!$F$12)+B341*(12/p),DAY('Compound Interest Calculator'!$F$12)))))))</f>
        <v/>
      </c>
      <c r="D341" s="25" t="str">
        <f t="shared" si="10"/>
        <v/>
      </c>
      <c r="E341" s="22" t="str">
        <f>IF(B341="","",SUM(D$4:D341)+PV)</f>
        <v/>
      </c>
      <c r="F341" s="22" t="str">
        <f>IF(B341="","",IF('Compound Interest Calculator'!$F$14="Daily",H340*( (1+rate)^(C341-C340)-1 ),H340*rate))</f>
        <v/>
      </c>
      <c r="G341" s="22" t="str">
        <f>IF(D341="","",SUM(F$4:F341))</f>
        <v/>
      </c>
      <c r="H341" s="23" t="str">
        <f t="shared" si="11"/>
        <v/>
      </c>
    </row>
    <row r="342" spans="2:8" x14ac:dyDescent="0.15">
      <c r="B342" s="21" t="str">
        <f>IF(H341="","",IF(B341&gt;='Compound Interest Calculator'!$F$10*p,"",B341+1))</f>
        <v/>
      </c>
      <c r="C342" s="27" t="str">
        <f>IF(B342="","",IF(p=52,C341+7,IF(p=26,C341+14,IF(p=24,IF(MOD(B342,2)=0,EDATE('Compound Interest Calculator'!$F$12,B342/2),C341+14),IF(DAY(DATE(YEAR('Compound Interest Calculator'!$F$12),MONTH('Compound Interest Calculator'!$F$12)+(B342-1)*(12/p),DAY('Compound Interest Calculator'!$F$12)))&lt;&gt;DAY('Compound Interest Calculator'!$F$12),DATE(YEAR('Compound Interest Calculator'!$F$12),MONTH('Compound Interest Calculator'!$F$12)+B342*(12/p)+1,0),DATE(YEAR('Compound Interest Calculator'!$F$12),MONTH('Compound Interest Calculator'!$F$12)+B342*(12/p),DAY('Compound Interest Calculator'!$F$12)))))))</f>
        <v/>
      </c>
      <c r="D342" s="25" t="str">
        <f t="shared" si="10"/>
        <v/>
      </c>
      <c r="E342" s="22" t="str">
        <f>IF(B342="","",SUM(D$4:D342)+PV)</f>
        <v/>
      </c>
      <c r="F342" s="22" t="str">
        <f>IF(B342="","",IF('Compound Interest Calculator'!$F$14="Daily",H341*( (1+rate)^(C342-C341)-1 ),H341*rate))</f>
        <v/>
      </c>
      <c r="G342" s="22" t="str">
        <f>IF(D342="","",SUM(F$4:F342))</f>
        <v/>
      </c>
      <c r="H342" s="23" t="str">
        <f t="shared" si="11"/>
        <v/>
      </c>
    </row>
    <row r="343" spans="2:8" x14ac:dyDescent="0.15">
      <c r="B343" s="21" t="str">
        <f>IF(H342="","",IF(B342&gt;='Compound Interest Calculator'!$F$10*p,"",B342+1))</f>
        <v/>
      </c>
      <c r="C343" s="27" t="str">
        <f>IF(B343="","",IF(p=52,C342+7,IF(p=26,C342+14,IF(p=24,IF(MOD(B343,2)=0,EDATE('Compound Interest Calculator'!$F$12,B343/2),C342+14),IF(DAY(DATE(YEAR('Compound Interest Calculator'!$F$12),MONTH('Compound Interest Calculator'!$F$12)+(B343-1)*(12/p),DAY('Compound Interest Calculator'!$F$12)))&lt;&gt;DAY('Compound Interest Calculator'!$F$12),DATE(YEAR('Compound Interest Calculator'!$F$12),MONTH('Compound Interest Calculator'!$F$12)+B343*(12/p)+1,0),DATE(YEAR('Compound Interest Calculator'!$F$12),MONTH('Compound Interest Calculator'!$F$12)+B343*(12/p),DAY('Compound Interest Calculator'!$F$12)))))))</f>
        <v/>
      </c>
      <c r="D343" s="25" t="str">
        <f t="shared" si="10"/>
        <v/>
      </c>
      <c r="E343" s="22" t="str">
        <f>IF(B343="","",SUM(D$4:D343)+PV)</f>
        <v/>
      </c>
      <c r="F343" s="22" t="str">
        <f>IF(B343="","",IF('Compound Interest Calculator'!$F$14="Daily",H342*( (1+rate)^(C343-C342)-1 ),H342*rate))</f>
        <v/>
      </c>
      <c r="G343" s="22" t="str">
        <f>IF(D343="","",SUM(F$4:F343))</f>
        <v/>
      </c>
      <c r="H343" s="23" t="str">
        <f t="shared" si="11"/>
        <v/>
      </c>
    </row>
    <row r="344" spans="2:8" x14ac:dyDescent="0.15">
      <c r="B344" s="21" t="str">
        <f>IF(H343="","",IF(B343&gt;='Compound Interest Calculator'!$F$10*p,"",B343+1))</f>
        <v/>
      </c>
      <c r="C344" s="27" t="str">
        <f>IF(B344="","",IF(p=52,C343+7,IF(p=26,C343+14,IF(p=24,IF(MOD(B344,2)=0,EDATE('Compound Interest Calculator'!$F$12,B344/2),C343+14),IF(DAY(DATE(YEAR('Compound Interest Calculator'!$F$12),MONTH('Compound Interest Calculator'!$F$12)+(B344-1)*(12/p),DAY('Compound Interest Calculator'!$F$12)))&lt;&gt;DAY('Compound Interest Calculator'!$F$12),DATE(YEAR('Compound Interest Calculator'!$F$12),MONTH('Compound Interest Calculator'!$F$12)+B344*(12/p)+1,0),DATE(YEAR('Compound Interest Calculator'!$F$12),MONTH('Compound Interest Calculator'!$F$12)+B344*(12/p),DAY('Compound Interest Calculator'!$F$12)))))))</f>
        <v/>
      </c>
      <c r="D344" s="25" t="str">
        <f t="shared" si="10"/>
        <v/>
      </c>
      <c r="E344" s="22" t="str">
        <f>IF(B344="","",SUM(D$4:D344)+PV)</f>
        <v/>
      </c>
      <c r="F344" s="22" t="str">
        <f>IF(B344="","",IF('Compound Interest Calculator'!$F$14="Daily",H343*( (1+rate)^(C344-C343)-1 ),H343*rate))</f>
        <v/>
      </c>
      <c r="G344" s="22" t="str">
        <f>IF(D344="","",SUM(F$4:F344))</f>
        <v/>
      </c>
      <c r="H344" s="23" t="str">
        <f t="shared" si="11"/>
        <v/>
      </c>
    </row>
    <row r="345" spans="2:8" x14ac:dyDescent="0.15">
      <c r="B345" s="21" t="str">
        <f>IF(H344="","",IF(B344&gt;='Compound Interest Calculator'!$F$10*p,"",B344+1))</f>
        <v/>
      </c>
      <c r="C345" s="27" t="str">
        <f>IF(B345="","",IF(p=52,C344+7,IF(p=26,C344+14,IF(p=24,IF(MOD(B345,2)=0,EDATE('Compound Interest Calculator'!$F$12,B345/2),C344+14),IF(DAY(DATE(YEAR('Compound Interest Calculator'!$F$12),MONTH('Compound Interest Calculator'!$F$12)+(B345-1)*(12/p),DAY('Compound Interest Calculator'!$F$12)))&lt;&gt;DAY('Compound Interest Calculator'!$F$12),DATE(YEAR('Compound Interest Calculator'!$F$12),MONTH('Compound Interest Calculator'!$F$12)+B345*(12/p)+1,0),DATE(YEAR('Compound Interest Calculator'!$F$12),MONTH('Compound Interest Calculator'!$F$12)+B345*(12/p),DAY('Compound Interest Calculator'!$F$12)))))))</f>
        <v/>
      </c>
      <c r="D345" s="25" t="str">
        <f t="shared" si="10"/>
        <v/>
      </c>
      <c r="E345" s="22" t="str">
        <f>IF(B345="","",SUM(D$4:D345)+PV)</f>
        <v/>
      </c>
      <c r="F345" s="22" t="str">
        <f>IF(B345="","",IF('Compound Interest Calculator'!$F$14="Daily",H344*( (1+rate)^(C345-C344)-1 ),H344*rate))</f>
        <v/>
      </c>
      <c r="G345" s="22" t="str">
        <f>IF(D345="","",SUM(F$4:F345))</f>
        <v/>
      </c>
      <c r="H345" s="23" t="str">
        <f t="shared" si="11"/>
        <v/>
      </c>
    </row>
    <row r="346" spans="2:8" x14ac:dyDescent="0.15">
      <c r="B346" s="21" t="str">
        <f>IF(H345="","",IF(B345&gt;='Compound Interest Calculator'!$F$10*p,"",B345+1))</f>
        <v/>
      </c>
      <c r="C346" s="27" t="str">
        <f>IF(B346="","",IF(p=52,C345+7,IF(p=26,C345+14,IF(p=24,IF(MOD(B346,2)=0,EDATE('Compound Interest Calculator'!$F$12,B346/2),C345+14),IF(DAY(DATE(YEAR('Compound Interest Calculator'!$F$12),MONTH('Compound Interest Calculator'!$F$12)+(B346-1)*(12/p),DAY('Compound Interest Calculator'!$F$12)))&lt;&gt;DAY('Compound Interest Calculator'!$F$12),DATE(YEAR('Compound Interest Calculator'!$F$12),MONTH('Compound Interest Calculator'!$F$12)+B346*(12/p)+1,0),DATE(YEAR('Compound Interest Calculator'!$F$12),MONTH('Compound Interest Calculator'!$F$12)+B346*(12/p),DAY('Compound Interest Calculator'!$F$12)))))))</f>
        <v/>
      </c>
      <c r="D346" s="25" t="str">
        <f t="shared" si="10"/>
        <v/>
      </c>
      <c r="E346" s="22" t="str">
        <f>IF(B346="","",SUM(D$4:D346)+PV)</f>
        <v/>
      </c>
      <c r="F346" s="22" t="str">
        <f>IF(B346="","",IF('Compound Interest Calculator'!$F$14="Daily",H345*( (1+rate)^(C346-C345)-1 ),H345*rate))</f>
        <v/>
      </c>
      <c r="G346" s="22" t="str">
        <f>IF(D346="","",SUM(F$4:F346))</f>
        <v/>
      </c>
      <c r="H346" s="23" t="str">
        <f t="shared" si="11"/>
        <v/>
      </c>
    </row>
    <row r="347" spans="2:8" x14ac:dyDescent="0.15">
      <c r="B347" s="21" t="str">
        <f>IF(H346="","",IF(B346&gt;='Compound Interest Calculator'!$F$10*p,"",B346+1))</f>
        <v/>
      </c>
      <c r="C347" s="27" t="str">
        <f>IF(B347="","",IF(p=52,C346+7,IF(p=26,C346+14,IF(p=24,IF(MOD(B347,2)=0,EDATE('Compound Interest Calculator'!$F$12,B347/2),C346+14),IF(DAY(DATE(YEAR('Compound Interest Calculator'!$F$12),MONTH('Compound Interest Calculator'!$F$12)+(B347-1)*(12/p),DAY('Compound Interest Calculator'!$F$12)))&lt;&gt;DAY('Compound Interest Calculator'!$F$12),DATE(YEAR('Compound Interest Calculator'!$F$12),MONTH('Compound Interest Calculator'!$F$12)+B347*(12/p)+1,0),DATE(YEAR('Compound Interest Calculator'!$F$12),MONTH('Compound Interest Calculator'!$F$12)+B347*(12/p),DAY('Compound Interest Calculator'!$F$12)))))))</f>
        <v/>
      </c>
      <c r="D347" s="25" t="str">
        <f t="shared" si="10"/>
        <v/>
      </c>
      <c r="E347" s="22" t="str">
        <f>IF(B347="","",SUM(D$4:D347)+PV)</f>
        <v/>
      </c>
      <c r="F347" s="22" t="str">
        <f>IF(B347="","",IF('Compound Interest Calculator'!$F$14="Daily",H346*( (1+rate)^(C347-C346)-1 ),H346*rate))</f>
        <v/>
      </c>
      <c r="G347" s="22" t="str">
        <f>IF(D347="","",SUM(F$4:F347))</f>
        <v/>
      </c>
      <c r="H347" s="23" t="str">
        <f t="shared" si="11"/>
        <v/>
      </c>
    </row>
    <row r="348" spans="2:8" x14ac:dyDescent="0.15">
      <c r="B348" s="21" t="str">
        <f>IF(H347="","",IF(B347&gt;='Compound Interest Calculator'!$F$10*p,"",B347+1))</f>
        <v/>
      </c>
      <c r="C348" s="27" t="str">
        <f>IF(B348="","",IF(p=52,C347+7,IF(p=26,C347+14,IF(p=24,IF(MOD(B348,2)=0,EDATE('Compound Interest Calculator'!$F$12,B348/2),C347+14),IF(DAY(DATE(YEAR('Compound Interest Calculator'!$F$12),MONTH('Compound Interest Calculator'!$F$12)+(B348-1)*(12/p),DAY('Compound Interest Calculator'!$F$12)))&lt;&gt;DAY('Compound Interest Calculator'!$F$12),DATE(YEAR('Compound Interest Calculator'!$F$12),MONTH('Compound Interest Calculator'!$F$12)+B348*(12/p)+1,0),DATE(YEAR('Compound Interest Calculator'!$F$12),MONTH('Compound Interest Calculator'!$F$12)+B348*(12/p),DAY('Compound Interest Calculator'!$F$12)))))))</f>
        <v/>
      </c>
      <c r="D348" s="25" t="str">
        <f t="shared" si="10"/>
        <v/>
      </c>
      <c r="E348" s="22" t="str">
        <f>IF(B348="","",SUM(D$4:D348)+PV)</f>
        <v/>
      </c>
      <c r="F348" s="22" t="str">
        <f>IF(B348="","",IF('Compound Interest Calculator'!$F$14="Daily",H347*( (1+rate)^(C348-C347)-1 ),H347*rate))</f>
        <v/>
      </c>
      <c r="G348" s="22" t="str">
        <f>IF(D348="","",SUM(F$4:F348))</f>
        <v/>
      </c>
      <c r="H348" s="23" t="str">
        <f t="shared" si="11"/>
        <v/>
      </c>
    </row>
    <row r="349" spans="2:8" x14ac:dyDescent="0.15">
      <c r="B349" s="21" t="str">
        <f>IF(H348="","",IF(B348&gt;='Compound Interest Calculator'!$F$10*p,"",B348+1))</f>
        <v/>
      </c>
      <c r="C349" s="27" t="str">
        <f>IF(B349="","",IF(p=52,C348+7,IF(p=26,C348+14,IF(p=24,IF(MOD(B349,2)=0,EDATE('Compound Interest Calculator'!$F$12,B349/2),C348+14),IF(DAY(DATE(YEAR('Compound Interest Calculator'!$F$12),MONTH('Compound Interest Calculator'!$F$12)+(B349-1)*(12/p),DAY('Compound Interest Calculator'!$F$12)))&lt;&gt;DAY('Compound Interest Calculator'!$F$12),DATE(YEAR('Compound Interest Calculator'!$F$12),MONTH('Compound Interest Calculator'!$F$12)+B349*(12/p)+1,0),DATE(YEAR('Compound Interest Calculator'!$F$12),MONTH('Compound Interest Calculator'!$F$12)+B349*(12/p),DAY('Compound Interest Calculator'!$F$12)))))))</f>
        <v/>
      </c>
      <c r="D349" s="25" t="str">
        <f t="shared" si="10"/>
        <v/>
      </c>
      <c r="E349" s="22" t="str">
        <f>IF(B349="","",SUM(D$4:D349)+PV)</f>
        <v/>
      </c>
      <c r="F349" s="22" t="str">
        <f>IF(B349="","",IF('Compound Interest Calculator'!$F$14="Daily",H348*( (1+rate)^(C349-C348)-1 ),H348*rate))</f>
        <v/>
      </c>
      <c r="G349" s="22" t="str">
        <f>IF(D349="","",SUM(F$4:F349))</f>
        <v/>
      </c>
      <c r="H349" s="23" t="str">
        <f t="shared" si="11"/>
        <v/>
      </c>
    </row>
    <row r="350" spans="2:8" x14ac:dyDescent="0.15">
      <c r="B350" s="21" t="str">
        <f>IF(H349="","",IF(B349&gt;='Compound Interest Calculator'!$F$10*p,"",B349+1))</f>
        <v/>
      </c>
      <c r="C350" s="27" t="str">
        <f>IF(B350="","",IF(p=52,C349+7,IF(p=26,C349+14,IF(p=24,IF(MOD(B350,2)=0,EDATE('Compound Interest Calculator'!$F$12,B350/2),C349+14),IF(DAY(DATE(YEAR('Compound Interest Calculator'!$F$12),MONTH('Compound Interest Calculator'!$F$12)+(B350-1)*(12/p),DAY('Compound Interest Calculator'!$F$12)))&lt;&gt;DAY('Compound Interest Calculator'!$F$12),DATE(YEAR('Compound Interest Calculator'!$F$12),MONTH('Compound Interest Calculator'!$F$12)+B350*(12/p)+1,0),DATE(YEAR('Compound Interest Calculator'!$F$12),MONTH('Compound Interest Calculator'!$F$12)+B350*(12/p),DAY('Compound Interest Calculator'!$F$12)))))))</f>
        <v/>
      </c>
      <c r="D350" s="25" t="str">
        <f t="shared" si="10"/>
        <v/>
      </c>
      <c r="E350" s="22" t="str">
        <f>IF(B350="","",SUM(D$4:D350)+PV)</f>
        <v/>
      </c>
      <c r="F350" s="22" t="str">
        <f>IF(B350="","",IF('Compound Interest Calculator'!$F$14="Daily",H349*( (1+rate)^(C350-C349)-1 ),H349*rate))</f>
        <v/>
      </c>
      <c r="G350" s="22" t="str">
        <f>IF(D350="","",SUM(F$4:F350))</f>
        <v/>
      </c>
      <c r="H350" s="23" t="str">
        <f t="shared" si="11"/>
        <v/>
      </c>
    </row>
    <row r="351" spans="2:8" x14ac:dyDescent="0.15">
      <c r="B351" s="21" t="str">
        <f>IF(H350="","",IF(B350&gt;='Compound Interest Calculator'!$F$10*p,"",B350+1))</f>
        <v/>
      </c>
      <c r="C351" s="27" t="str">
        <f>IF(B351="","",IF(p=52,C350+7,IF(p=26,C350+14,IF(p=24,IF(MOD(B351,2)=0,EDATE('Compound Interest Calculator'!$F$12,B351/2),C350+14),IF(DAY(DATE(YEAR('Compound Interest Calculator'!$F$12),MONTH('Compound Interest Calculator'!$F$12)+(B351-1)*(12/p),DAY('Compound Interest Calculator'!$F$12)))&lt;&gt;DAY('Compound Interest Calculator'!$F$12),DATE(YEAR('Compound Interest Calculator'!$F$12),MONTH('Compound Interest Calculator'!$F$12)+B351*(12/p)+1,0),DATE(YEAR('Compound Interest Calculator'!$F$12),MONTH('Compound Interest Calculator'!$F$12)+B351*(12/p),DAY('Compound Interest Calculator'!$F$12)))))))</f>
        <v/>
      </c>
      <c r="D351" s="25" t="str">
        <f t="shared" si="10"/>
        <v/>
      </c>
      <c r="E351" s="22" t="str">
        <f>IF(B351="","",SUM(D$4:D351)+PV)</f>
        <v/>
      </c>
      <c r="F351" s="22" t="str">
        <f>IF(B351="","",IF('Compound Interest Calculator'!$F$14="Daily",H350*( (1+rate)^(C351-C350)-1 ),H350*rate))</f>
        <v/>
      </c>
      <c r="G351" s="22" t="str">
        <f>IF(D351="","",SUM(F$4:F351))</f>
        <v/>
      </c>
      <c r="H351" s="23" t="str">
        <f t="shared" si="11"/>
        <v/>
      </c>
    </row>
    <row r="352" spans="2:8" x14ac:dyDescent="0.15">
      <c r="B352" s="21" t="str">
        <f>IF(H351="","",IF(B351&gt;='Compound Interest Calculator'!$F$10*p,"",B351+1))</f>
        <v/>
      </c>
      <c r="C352" s="27" t="str">
        <f>IF(B352="","",IF(p=52,C351+7,IF(p=26,C351+14,IF(p=24,IF(MOD(B352,2)=0,EDATE('Compound Interest Calculator'!$F$12,B352/2),C351+14),IF(DAY(DATE(YEAR('Compound Interest Calculator'!$F$12),MONTH('Compound Interest Calculator'!$F$12)+(B352-1)*(12/p),DAY('Compound Interest Calculator'!$F$12)))&lt;&gt;DAY('Compound Interest Calculator'!$F$12),DATE(YEAR('Compound Interest Calculator'!$F$12),MONTH('Compound Interest Calculator'!$F$12)+B352*(12/p)+1,0),DATE(YEAR('Compound Interest Calculator'!$F$12),MONTH('Compound Interest Calculator'!$F$12)+B352*(12/p),DAY('Compound Interest Calculator'!$F$12)))))))</f>
        <v/>
      </c>
      <c r="D352" s="25" t="str">
        <f t="shared" si="10"/>
        <v/>
      </c>
      <c r="E352" s="22" t="str">
        <f>IF(B352="","",SUM(D$4:D352)+PV)</f>
        <v/>
      </c>
      <c r="F352" s="22" t="str">
        <f>IF(B352="","",IF('Compound Interest Calculator'!$F$14="Daily",H351*( (1+rate)^(C352-C351)-1 ),H351*rate))</f>
        <v/>
      </c>
      <c r="G352" s="22" t="str">
        <f>IF(D352="","",SUM(F$4:F352))</f>
        <v/>
      </c>
      <c r="H352" s="23" t="str">
        <f t="shared" si="11"/>
        <v/>
      </c>
    </row>
    <row r="353" spans="2:8" x14ac:dyDescent="0.15">
      <c r="B353" s="21" t="str">
        <f>IF(H352="","",IF(B352&gt;='Compound Interest Calculator'!$F$10*p,"",B352+1))</f>
        <v/>
      </c>
      <c r="C353" s="27" t="str">
        <f>IF(B353="","",IF(p=52,C352+7,IF(p=26,C352+14,IF(p=24,IF(MOD(B353,2)=0,EDATE('Compound Interest Calculator'!$F$12,B353/2),C352+14),IF(DAY(DATE(YEAR('Compound Interest Calculator'!$F$12),MONTH('Compound Interest Calculator'!$F$12)+(B353-1)*(12/p),DAY('Compound Interest Calculator'!$F$12)))&lt;&gt;DAY('Compound Interest Calculator'!$F$12),DATE(YEAR('Compound Interest Calculator'!$F$12),MONTH('Compound Interest Calculator'!$F$12)+B353*(12/p)+1,0),DATE(YEAR('Compound Interest Calculator'!$F$12),MONTH('Compound Interest Calculator'!$F$12)+B353*(12/p),DAY('Compound Interest Calculator'!$F$12)))))))</f>
        <v/>
      </c>
      <c r="D353" s="25" t="str">
        <f t="shared" si="10"/>
        <v/>
      </c>
      <c r="E353" s="22" t="str">
        <f>IF(B353="","",SUM(D$4:D353)+PV)</f>
        <v/>
      </c>
      <c r="F353" s="22" t="str">
        <f>IF(B353="","",IF('Compound Interest Calculator'!$F$14="Daily",H352*( (1+rate)^(C353-C352)-1 ),H352*rate))</f>
        <v/>
      </c>
      <c r="G353" s="22" t="str">
        <f>IF(D353="","",SUM(F$4:F353))</f>
        <v/>
      </c>
      <c r="H353" s="23" t="str">
        <f t="shared" si="11"/>
        <v/>
      </c>
    </row>
    <row r="354" spans="2:8" x14ac:dyDescent="0.15">
      <c r="B354" s="21" t="str">
        <f>IF(H353="","",IF(B353&gt;='Compound Interest Calculator'!$F$10*p,"",B353+1))</f>
        <v/>
      </c>
      <c r="C354" s="27" t="str">
        <f>IF(B354="","",IF(p=52,C353+7,IF(p=26,C353+14,IF(p=24,IF(MOD(B354,2)=0,EDATE('Compound Interest Calculator'!$F$12,B354/2),C353+14),IF(DAY(DATE(YEAR('Compound Interest Calculator'!$F$12),MONTH('Compound Interest Calculator'!$F$12)+(B354-1)*(12/p),DAY('Compound Interest Calculator'!$F$12)))&lt;&gt;DAY('Compound Interest Calculator'!$F$12),DATE(YEAR('Compound Interest Calculator'!$F$12),MONTH('Compound Interest Calculator'!$F$12)+B354*(12/p)+1,0),DATE(YEAR('Compound Interest Calculator'!$F$12),MONTH('Compound Interest Calculator'!$F$12)+B354*(12/p),DAY('Compound Interest Calculator'!$F$12)))))))</f>
        <v/>
      </c>
      <c r="D354" s="25" t="str">
        <f t="shared" si="10"/>
        <v/>
      </c>
      <c r="E354" s="22" t="str">
        <f>IF(B354="","",SUM(D$4:D354)+PV)</f>
        <v/>
      </c>
      <c r="F354" s="22" t="str">
        <f>IF(B354="","",IF('Compound Interest Calculator'!$F$14="Daily",H353*( (1+rate)^(C354-C353)-1 ),H353*rate))</f>
        <v/>
      </c>
      <c r="G354" s="22" t="str">
        <f>IF(D354="","",SUM(F$4:F354))</f>
        <v/>
      </c>
      <c r="H354" s="23" t="str">
        <f t="shared" si="11"/>
        <v/>
      </c>
    </row>
    <row r="355" spans="2:8" x14ac:dyDescent="0.15">
      <c r="B355" s="21" t="str">
        <f>IF(H354="","",IF(B354&gt;='Compound Interest Calculator'!$F$10*p,"",B354+1))</f>
        <v/>
      </c>
      <c r="C355" s="27" t="str">
        <f>IF(B355="","",IF(p=52,C354+7,IF(p=26,C354+14,IF(p=24,IF(MOD(B355,2)=0,EDATE('Compound Interest Calculator'!$F$12,B355/2),C354+14),IF(DAY(DATE(YEAR('Compound Interest Calculator'!$F$12),MONTH('Compound Interest Calculator'!$F$12)+(B355-1)*(12/p),DAY('Compound Interest Calculator'!$F$12)))&lt;&gt;DAY('Compound Interest Calculator'!$F$12),DATE(YEAR('Compound Interest Calculator'!$F$12),MONTH('Compound Interest Calculator'!$F$12)+B355*(12/p)+1,0),DATE(YEAR('Compound Interest Calculator'!$F$12),MONTH('Compound Interest Calculator'!$F$12)+B355*(12/p),DAY('Compound Interest Calculator'!$F$12)))))))</f>
        <v/>
      </c>
      <c r="D355" s="25" t="str">
        <f t="shared" si="10"/>
        <v/>
      </c>
      <c r="E355" s="22" t="str">
        <f>IF(B355="","",SUM(D$4:D355)+PV)</f>
        <v/>
      </c>
      <c r="F355" s="22" t="str">
        <f>IF(B355="","",IF('Compound Interest Calculator'!$F$14="Daily",H354*( (1+rate)^(C355-C354)-1 ),H354*rate))</f>
        <v/>
      </c>
      <c r="G355" s="22" t="str">
        <f>IF(D355="","",SUM(F$4:F355))</f>
        <v/>
      </c>
      <c r="H355" s="23" t="str">
        <f t="shared" si="11"/>
        <v/>
      </c>
    </row>
    <row r="356" spans="2:8" x14ac:dyDescent="0.15">
      <c r="B356" s="21" t="str">
        <f>IF(H355="","",IF(B355&gt;='Compound Interest Calculator'!$F$10*p,"",B355+1))</f>
        <v/>
      </c>
      <c r="C356" s="27" t="str">
        <f>IF(B356="","",IF(p=52,C355+7,IF(p=26,C355+14,IF(p=24,IF(MOD(B356,2)=0,EDATE('Compound Interest Calculator'!$F$12,B356/2),C355+14),IF(DAY(DATE(YEAR('Compound Interest Calculator'!$F$12),MONTH('Compound Interest Calculator'!$F$12)+(B356-1)*(12/p),DAY('Compound Interest Calculator'!$F$12)))&lt;&gt;DAY('Compound Interest Calculator'!$F$12),DATE(YEAR('Compound Interest Calculator'!$F$12),MONTH('Compound Interest Calculator'!$F$12)+B356*(12/p)+1,0),DATE(YEAR('Compound Interest Calculator'!$F$12),MONTH('Compound Interest Calculator'!$F$12)+B356*(12/p),DAY('Compound Interest Calculator'!$F$12)))))))</f>
        <v/>
      </c>
      <c r="D356" s="25" t="str">
        <f t="shared" si="10"/>
        <v/>
      </c>
      <c r="E356" s="22" t="str">
        <f>IF(B356="","",SUM(D$4:D356)+PV)</f>
        <v/>
      </c>
      <c r="F356" s="22" t="str">
        <f>IF(B356="","",IF('Compound Interest Calculator'!$F$14="Daily",H355*( (1+rate)^(C356-C355)-1 ),H355*rate))</f>
        <v/>
      </c>
      <c r="G356" s="22" t="str">
        <f>IF(D356="","",SUM(F$4:F356))</f>
        <v/>
      </c>
      <c r="H356" s="23" t="str">
        <f t="shared" si="11"/>
        <v/>
      </c>
    </row>
    <row r="357" spans="2:8" x14ac:dyDescent="0.15">
      <c r="B357" s="21" t="str">
        <f>IF(H356="","",IF(B356&gt;='Compound Interest Calculator'!$F$10*p,"",B356+1))</f>
        <v/>
      </c>
      <c r="C357" s="27" t="str">
        <f>IF(B357="","",IF(p=52,C356+7,IF(p=26,C356+14,IF(p=24,IF(MOD(B357,2)=0,EDATE('Compound Interest Calculator'!$F$12,B357/2),C356+14),IF(DAY(DATE(YEAR('Compound Interest Calculator'!$F$12),MONTH('Compound Interest Calculator'!$F$12)+(B357-1)*(12/p),DAY('Compound Interest Calculator'!$F$12)))&lt;&gt;DAY('Compound Interest Calculator'!$F$12),DATE(YEAR('Compound Interest Calculator'!$F$12),MONTH('Compound Interest Calculator'!$F$12)+B357*(12/p)+1,0),DATE(YEAR('Compound Interest Calculator'!$F$12),MONTH('Compound Interest Calculator'!$F$12)+B357*(12/p),DAY('Compound Interest Calculator'!$F$12)))))))</f>
        <v/>
      </c>
      <c r="D357" s="25" t="str">
        <f t="shared" si="10"/>
        <v/>
      </c>
      <c r="E357" s="22" t="str">
        <f>IF(B357="","",SUM(D$4:D357)+PV)</f>
        <v/>
      </c>
      <c r="F357" s="22" t="str">
        <f>IF(B357="","",IF('Compound Interest Calculator'!$F$14="Daily",H356*( (1+rate)^(C357-C356)-1 ),H356*rate))</f>
        <v/>
      </c>
      <c r="G357" s="22" t="str">
        <f>IF(D357="","",SUM(F$4:F357))</f>
        <v/>
      </c>
      <c r="H357" s="23" t="str">
        <f t="shared" si="11"/>
        <v/>
      </c>
    </row>
    <row r="358" spans="2:8" x14ac:dyDescent="0.15">
      <c r="B358" s="21" t="str">
        <f>IF(H357="","",IF(B357&gt;='Compound Interest Calculator'!$F$10*p,"",B357+1))</f>
        <v/>
      </c>
      <c r="C358" s="27" t="str">
        <f>IF(B358="","",IF(p=52,C357+7,IF(p=26,C357+14,IF(p=24,IF(MOD(B358,2)=0,EDATE('Compound Interest Calculator'!$F$12,B358/2),C357+14),IF(DAY(DATE(YEAR('Compound Interest Calculator'!$F$12),MONTH('Compound Interest Calculator'!$F$12)+(B358-1)*(12/p),DAY('Compound Interest Calculator'!$F$12)))&lt;&gt;DAY('Compound Interest Calculator'!$F$12),DATE(YEAR('Compound Interest Calculator'!$F$12),MONTH('Compound Interest Calculator'!$F$12)+B358*(12/p)+1,0),DATE(YEAR('Compound Interest Calculator'!$F$12),MONTH('Compound Interest Calculator'!$F$12)+B358*(12/p),DAY('Compound Interest Calculator'!$F$12)))))))</f>
        <v/>
      </c>
      <c r="D358" s="25" t="str">
        <f t="shared" si="10"/>
        <v/>
      </c>
      <c r="E358" s="22" t="str">
        <f>IF(B358="","",SUM(D$4:D358)+PV)</f>
        <v/>
      </c>
      <c r="F358" s="22" t="str">
        <f>IF(B358="","",IF('Compound Interest Calculator'!$F$14="Daily",H357*( (1+rate)^(C358-C357)-1 ),H357*rate))</f>
        <v/>
      </c>
      <c r="G358" s="22" t="str">
        <f>IF(D358="","",SUM(F$4:F358))</f>
        <v/>
      </c>
      <c r="H358" s="23" t="str">
        <f t="shared" si="11"/>
        <v/>
      </c>
    </row>
    <row r="359" spans="2:8" x14ac:dyDescent="0.15">
      <c r="B359" s="21" t="str">
        <f>IF(H358="","",IF(B358&gt;='Compound Interest Calculator'!$F$10*p,"",B358+1))</f>
        <v/>
      </c>
      <c r="C359" s="27" t="str">
        <f>IF(B359="","",IF(p=52,C358+7,IF(p=26,C358+14,IF(p=24,IF(MOD(B359,2)=0,EDATE('Compound Interest Calculator'!$F$12,B359/2),C358+14),IF(DAY(DATE(YEAR('Compound Interest Calculator'!$F$12),MONTH('Compound Interest Calculator'!$F$12)+(B359-1)*(12/p),DAY('Compound Interest Calculator'!$F$12)))&lt;&gt;DAY('Compound Interest Calculator'!$F$12),DATE(YEAR('Compound Interest Calculator'!$F$12),MONTH('Compound Interest Calculator'!$F$12)+B359*(12/p)+1,0),DATE(YEAR('Compound Interest Calculator'!$F$12),MONTH('Compound Interest Calculator'!$F$12)+B359*(12/p),DAY('Compound Interest Calculator'!$F$12)))))))</f>
        <v/>
      </c>
      <c r="D359" s="25" t="str">
        <f t="shared" si="10"/>
        <v/>
      </c>
      <c r="E359" s="22" t="str">
        <f>IF(B359="","",SUM(D$4:D359)+PV)</f>
        <v/>
      </c>
      <c r="F359" s="22" t="str">
        <f>IF(B359="","",IF('Compound Interest Calculator'!$F$14="Daily",H358*( (1+rate)^(C359-C358)-1 ),H358*rate))</f>
        <v/>
      </c>
      <c r="G359" s="22" t="str">
        <f>IF(D359="","",SUM(F$4:F359))</f>
        <v/>
      </c>
      <c r="H359" s="23" t="str">
        <f t="shared" si="11"/>
        <v/>
      </c>
    </row>
    <row r="360" spans="2:8" x14ac:dyDescent="0.15">
      <c r="B360" s="21" t="str">
        <f>IF(H359="","",IF(B359&gt;='Compound Interest Calculator'!$F$10*p,"",B359+1))</f>
        <v/>
      </c>
      <c r="C360" s="27" t="str">
        <f>IF(B360="","",IF(p=52,C359+7,IF(p=26,C359+14,IF(p=24,IF(MOD(B360,2)=0,EDATE('Compound Interest Calculator'!$F$12,B360/2),C359+14),IF(DAY(DATE(YEAR('Compound Interest Calculator'!$F$12),MONTH('Compound Interest Calculator'!$F$12)+(B360-1)*(12/p),DAY('Compound Interest Calculator'!$F$12)))&lt;&gt;DAY('Compound Interest Calculator'!$F$12),DATE(YEAR('Compound Interest Calculator'!$F$12),MONTH('Compound Interest Calculator'!$F$12)+B360*(12/p)+1,0),DATE(YEAR('Compound Interest Calculator'!$F$12),MONTH('Compound Interest Calculator'!$F$12)+B360*(12/p),DAY('Compound Interest Calculator'!$F$12)))))))</f>
        <v/>
      </c>
      <c r="D360" s="25" t="str">
        <f t="shared" si="10"/>
        <v/>
      </c>
      <c r="E360" s="22" t="str">
        <f>IF(B360="","",SUM(D$4:D360)+PV)</f>
        <v/>
      </c>
      <c r="F360" s="22" t="str">
        <f>IF(B360="","",IF('Compound Interest Calculator'!$F$14="Daily",H359*( (1+rate)^(C360-C359)-1 ),H359*rate))</f>
        <v/>
      </c>
      <c r="G360" s="22" t="str">
        <f>IF(D360="","",SUM(F$4:F360))</f>
        <v/>
      </c>
      <c r="H360" s="23" t="str">
        <f t="shared" si="11"/>
        <v/>
      </c>
    </row>
    <row r="361" spans="2:8" x14ac:dyDescent="0.15">
      <c r="B361" s="21" t="str">
        <f>IF(H360="","",IF(B360&gt;='Compound Interest Calculator'!$F$10*p,"",B360+1))</f>
        <v/>
      </c>
      <c r="C361" s="27" t="str">
        <f>IF(B361="","",IF(p=52,C360+7,IF(p=26,C360+14,IF(p=24,IF(MOD(B361,2)=0,EDATE('Compound Interest Calculator'!$F$12,B361/2),C360+14),IF(DAY(DATE(YEAR('Compound Interest Calculator'!$F$12),MONTH('Compound Interest Calculator'!$F$12)+(B361-1)*(12/p),DAY('Compound Interest Calculator'!$F$12)))&lt;&gt;DAY('Compound Interest Calculator'!$F$12),DATE(YEAR('Compound Interest Calculator'!$F$12),MONTH('Compound Interest Calculator'!$F$12)+B361*(12/p)+1,0),DATE(YEAR('Compound Interest Calculator'!$F$12),MONTH('Compound Interest Calculator'!$F$12)+B361*(12/p),DAY('Compound Interest Calculator'!$F$12)))))))</f>
        <v/>
      </c>
      <c r="D361" s="25" t="str">
        <f t="shared" si="10"/>
        <v/>
      </c>
      <c r="E361" s="22" t="str">
        <f>IF(B361="","",SUM(D$4:D361)+PV)</f>
        <v/>
      </c>
      <c r="F361" s="22" t="str">
        <f>IF(B361="","",IF('Compound Interest Calculator'!$F$14="Daily",H360*( (1+rate)^(C361-C360)-1 ),H360*rate))</f>
        <v/>
      </c>
      <c r="G361" s="22" t="str">
        <f>IF(D361="","",SUM(F$4:F361))</f>
        <v/>
      </c>
      <c r="H361" s="23" t="str">
        <f t="shared" si="11"/>
        <v/>
      </c>
    </row>
    <row r="362" spans="2:8" x14ac:dyDescent="0.15">
      <c r="B362" s="21" t="str">
        <f>IF(H361="","",IF(B361&gt;='Compound Interest Calculator'!$F$10*p,"",B361+1))</f>
        <v/>
      </c>
      <c r="C362" s="27" t="str">
        <f>IF(B362="","",IF(p=52,C361+7,IF(p=26,C361+14,IF(p=24,IF(MOD(B362,2)=0,EDATE('Compound Interest Calculator'!$F$12,B362/2),C361+14),IF(DAY(DATE(YEAR('Compound Interest Calculator'!$F$12),MONTH('Compound Interest Calculator'!$F$12)+(B362-1)*(12/p),DAY('Compound Interest Calculator'!$F$12)))&lt;&gt;DAY('Compound Interest Calculator'!$F$12),DATE(YEAR('Compound Interest Calculator'!$F$12),MONTH('Compound Interest Calculator'!$F$12)+B362*(12/p)+1,0),DATE(YEAR('Compound Interest Calculator'!$F$12),MONTH('Compound Interest Calculator'!$F$12)+B362*(12/p),DAY('Compound Interest Calculator'!$F$12)))))))</f>
        <v/>
      </c>
      <c r="D362" s="25" t="str">
        <f t="shared" si="10"/>
        <v/>
      </c>
      <c r="E362" s="22" t="str">
        <f>IF(B362="","",SUM(D$4:D362)+PV)</f>
        <v/>
      </c>
      <c r="F362" s="22" t="str">
        <f>IF(B362="","",IF('Compound Interest Calculator'!$F$14="Daily",H361*( (1+rate)^(C362-C361)-1 ),H361*rate))</f>
        <v/>
      </c>
      <c r="G362" s="22" t="str">
        <f>IF(D362="","",SUM(F$4:F362))</f>
        <v/>
      </c>
      <c r="H362" s="23" t="str">
        <f t="shared" si="11"/>
        <v/>
      </c>
    </row>
    <row r="363" spans="2:8" x14ac:dyDescent="0.15">
      <c r="B363" s="21" t="str">
        <f>IF(H362="","",IF(B362&gt;='Compound Interest Calculator'!$F$10*p,"",B362+1))</f>
        <v/>
      </c>
      <c r="C363" s="27" t="str">
        <f>IF(B363="","",IF(p=52,C362+7,IF(p=26,C362+14,IF(p=24,IF(MOD(B363,2)=0,EDATE('Compound Interest Calculator'!$F$12,B363/2),C362+14),IF(DAY(DATE(YEAR('Compound Interest Calculator'!$F$12),MONTH('Compound Interest Calculator'!$F$12)+(B363-1)*(12/p),DAY('Compound Interest Calculator'!$F$12)))&lt;&gt;DAY('Compound Interest Calculator'!$F$12),DATE(YEAR('Compound Interest Calculator'!$F$12),MONTH('Compound Interest Calculator'!$F$12)+B363*(12/p)+1,0),DATE(YEAR('Compound Interest Calculator'!$F$12),MONTH('Compound Interest Calculator'!$F$12)+B363*(12/p),DAY('Compound Interest Calculator'!$F$12)))))))</f>
        <v/>
      </c>
      <c r="D363" s="25" t="str">
        <f t="shared" si="10"/>
        <v/>
      </c>
      <c r="E363" s="22" t="str">
        <f>IF(B363="","",SUM(D$4:D363)+PV)</f>
        <v/>
      </c>
      <c r="F363" s="22" t="str">
        <f>IF(B363="","",IF('Compound Interest Calculator'!$F$14="Daily",H362*( (1+rate)^(C363-C362)-1 ),H362*rate))</f>
        <v/>
      </c>
      <c r="G363" s="22" t="str">
        <f>IF(D363="","",SUM(F$4:F363))</f>
        <v/>
      </c>
      <c r="H363" s="23" t="str">
        <f t="shared" si="11"/>
        <v/>
      </c>
    </row>
    <row r="364" spans="2:8" x14ac:dyDescent="0.15">
      <c r="B364" s="21" t="str">
        <f>IF(H363="","",IF(B363&gt;='Compound Interest Calculator'!$F$10*p,"",B363+1))</f>
        <v/>
      </c>
      <c r="C364" s="27" t="str">
        <f>IF(B364="","",IF(p=52,C363+7,IF(p=26,C363+14,IF(p=24,IF(MOD(B364,2)=0,EDATE('Compound Interest Calculator'!$F$12,B364/2),C363+14),IF(DAY(DATE(YEAR('Compound Interest Calculator'!$F$12),MONTH('Compound Interest Calculator'!$F$12)+(B364-1)*(12/p),DAY('Compound Interest Calculator'!$F$12)))&lt;&gt;DAY('Compound Interest Calculator'!$F$12),DATE(YEAR('Compound Interest Calculator'!$F$12),MONTH('Compound Interest Calculator'!$F$12)+B364*(12/p)+1,0),DATE(YEAR('Compound Interest Calculator'!$F$12),MONTH('Compound Interest Calculator'!$F$12)+B364*(12/p),DAY('Compound Interest Calculator'!$F$12)))))))</f>
        <v/>
      </c>
      <c r="D364" s="25" t="str">
        <f t="shared" si="10"/>
        <v/>
      </c>
      <c r="E364" s="22" t="str">
        <f>IF(B364="","",SUM(D$4:D364)+PV)</f>
        <v/>
      </c>
      <c r="F364" s="22" t="str">
        <f>IF(B364="","",IF('Compound Interest Calculator'!$F$14="Daily",H363*( (1+rate)^(C364-C363)-1 ),H363*rate))</f>
        <v/>
      </c>
      <c r="G364" s="22" t="str">
        <f>IF(D364="","",SUM(F$4:F364))</f>
        <v/>
      </c>
      <c r="H364" s="23" t="str">
        <f t="shared" si="11"/>
        <v/>
      </c>
    </row>
    <row r="365" spans="2:8" x14ac:dyDescent="0.15">
      <c r="B365" s="21" t="str">
        <f>IF(H364="","",IF(B364&gt;='Compound Interest Calculator'!$F$10*p,"",B364+1))</f>
        <v/>
      </c>
      <c r="C365" s="27" t="str">
        <f>IF(B365="","",IF(p=52,C364+7,IF(p=26,C364+14,IF(p=24,IF(MOD(B365,2)=0,EDATE('Compound Interest Calculator'!$F$12,B365/2),C364+14),IF(DAY(DATE(YEAR('Compound Interest Calculator'!$F$12),MONTH('Compound Interest Calculator'!$F$12)+(B365-1)*(12/p),DAY('Compound Interest Calculator'!$F$12)))&lt;&gt;DAY('Compound Interest Calculator'!$F$12),DATE(YEAR('Compound Interest Calculator'!$F$12),MONTH('Compound Interest Calculator'!$F$12)+B365*(12/p)+1,0),DATE(YEAR('Compound Interest Calculator'!$F$12),MONTH('Compound Interest Calculator'!$F$12)+B365*(12/p),DAY('Compound Interest Calculator'!$F$12)))))))</f>
        <v/>
      </c>
      <c r="D365" s="25" t="str">
        <f t="shared" si="10"/>
        <v/>
      </c>
      <c r="E365" s="22" t="str">
        <f>IF(B365="","",SUM(D$4:D365)+PV)</f>
        <v/>
      </c>
      <c r="F365" s="22" t="str">
        <f>IF(B365="","",IF('Compound Interest Calculator'!$F$14="Daily",H364*( (1+rate)^(C365-C364)-1 ),H364*rate))</f>
        <v/>
      </c>
      <c r="G365" s="22" t="str">
        <f>IF(D365="","",SUM(F$4:F365))</f>
        <v/>
      </c>
      <c r="H365" s="23" t="str">
        <f t="shared" si="11"/>
        <v/>
      </c>
    </row>
    <row r="366" spans="2:8" x14ac:dyDescent="0.15">
      <c r="B366" s="21" t="str">
        <f>IF(H365="","",IF(B365&gt;='Compound Interest Calculator'!$F$10*p,"",B365+1))</f>
        <v/>
      </c>
      <c r="C366" s="27" t="str">
        <f>IF(B366="","",IF(p=52,C365+7,IF(p=26,C365+14,IF(p=24,IF(MOD(B366,2)=0,EDATE('Compound Interest Calculator'!$F$12,B366/2),C365+14),IF(DAY(DATE(YEAR('Compound Interest Calculator'!$F$12),MONTH('Compound Interest Calculator'!$F$12)+(B366-1)*(12/p),DAY('Compound Interest Calculator'!$F$12)))&lt;&gt;DAY('Compound Interest Calculator'!$F$12),DATE(YEAR('Compound Interest Calculator'!$F$12),MONTH('Compound Interest Calculator'!$F$12)+B366*(12/p)+1,0),DATE(YEAR('Compound Interest Calculator'!$F$12),MONTH('Compound Interest Calculator'!$F$12)+B366*(12/p),DAY('Compound Interest Calculator'!$F$12)))))))</f>
        <v/>
      </c>
      <c r="D366" s="25" t="str">
        <f t="shared" si="10"/>
        <v/>
      </c>
      <c r="E366" s="22" t="str">
        <f>IF(B366="","",SUM(D$4:D366)+PV)</f>
        <v/>
      </c>
      <c r="F366" s="22" t="str">
        <f>IF(B366="","",IF('Compound Interest Calculator'!$F$14="Daily",H365*( (1+rate)^(C366-C365)-1 ),H365*rate))</f>
        <v/>
      </c>
      <c r="G366" s="22" t="str">
        <f>IF(D366="","",SUM(F$4:F366))</f>
        <v/>
      </c>
      <c r="H366" s="23" t="str">
        <f t="shared" si="11"/>
        <v/>
      </c>
    </row>
    <row r="367" spans="2:8" x14ac:dyDescent="0.15">
      <c r="B367" s="21" t="str">
        <f>IF(H366="","",IF(B366&gt;='Compound Interest Calculator'!$F$10*p,"",B366+1))</f>
        <v/>
      </c>
      <c r="C367" s="27" t="str">
        <f>IF(B367="","",IF(p=52,C366+7,IF(p=26,C366+14,IF(p=24,IF(MOD(B367,2)=0,EDATE('Compound Interest Calculator'!$F$12,B367/2),C366+14),IF(DAY(DATE(YEAR('Compound Interest Calculator'!$F$12),MONTH('Compound Interest Calculator'!$F$12)+(B367-1)*(12/p),DAY('Compound Interest Calculator'!$F$12)))&lt;&gt;DAY('Compound Interest Calculator'!$F$12),DATE(YEAR('Compound Interest Calculator'!$F$12),MONTH('Compound Interest Calculator'!$F$12)+B367*(12/p)+1,0),DATE(YEAR('Compound Interest Calculator'!$F$12),MONTH('Compound Interest Calculator'!$F$12)+B367*(12/p),DAY('Compound Interest Calculator'!$F$12)))))))</f>
        <v/>
      </c>
      <c r="D367" s="25" t="str">
        <f t="shared" si="10"/>
        <v/>
      </c>
      <c r="E367" s="22" t="str">
        <f>IF(B367="","",SUM(D$4:D367)+PV)</f>
        <v/>
      </c>
      <c r="F367" s="22" t="str">
        <f>IF(B367="","",IF('Compound Interest Calculator'!$F$14="Daily",H366*( (1+rate)^(C367-C366)-1 ),H366*rate))</f>
        <v/>
      </c>
      <c r="G367" s="22" t="str">
        <f>IF(D367="","",SUM(F$4:F367))</f>
        <v/>
      </c>
      <c r="H367" s="23" t="str">
        <f t="shared" si="11"/>
        <v/>
      </c>
    </row>
    <row r="368" spans="2:8" x14ac:dyDescent="0.15">
      <c r="B368" s="21" t="str">
        <f>IF(H367="","",IF(B367&gt;='Compound Interest Calculator'!$F$10*p,"",B367+1))</f>
        <v/>
      </c>
      <c r="C368" s="27" t="str">
        <f>IF(B368="","",IF(p=52,C367+7,IF(p=26,C367+14,IF(p=24,IF(MOD(B368,2)=0,EDATE('Compound Interest Calculator'!$F$12,B368/2),C367+14),IF(DAY(DATE(YEAR('Compound Interest Calculator'!$F$12),MONTH('Compound Interest Calculator'!$F$12)+(B368-1)*(12/p),DAY('Compound Interest Calculator'!$F$12)))&lt;&gt;DAY('Compound Interest Calculator'!$F$12),DATE(YEAR('Compound Interest Calculator'!$F$12),MONTH('Compound Interest Calculator'!$F$12)+B368*(12/p)+1,0),DATE(YEAR('Compound Interest Calculator'!$F$12),MONTH('Compound Interest Calculator'!$F$12)+B368*(12/p),DAY('Compound Interest Calculator'!$F$12)))))))</f>
        <v/>
      </c>
      <c r="D368" s="25" t="str">
        <f t="shared" si="10"/>
        <v/>
      </c>
      <c r="E368" s="22" t="str">
        <f>IF(B368="","",SUM(D$4:D368)+PV)</f>
        <v/>
      </c>
      <c r="F368" s="22" t="str">
        <f>IF(B368="","",IF('Compound Interest Calculator'!$F$14="Daily",H367*( (1+rate)^(C368-C367)-1 ),H367*rate))</f>
        <v/>
      </c>
      <c r="G368" s="22" t="str">
        <f>IF(D368="","",SUM(F$4:F368))</f>
        <v/>
      </c>
      <c r="H368" s="23" t="str">
        <f t="shared" si="11"/>
        <v/>
      </c>
    </row>
    <row r="369" spans="2:8" x14ac:dyDescent="0.15">
      <c r="B369" s="21" t="str">
        <f>IF(H368="","",IF(B368&gt;='Compound Interest Calculator'!$F$10*p,"",B368+1))</f>
        <v/>
      </c>
      <c r="C369" s="27" t="str">
        <f>IF(B369="","",IF(p=52,C368+7,IF(p=26,C368+14,IF(p=24,IF(MOD(B369,2)=0,EDATE('Compound Interest Calculator'!$F$12,B369/2),C368+14),IF(DAY(DATE(YEAR('Compound Interest Calculator'!$F$12),MONTH('Compound Interest Calculator'!$F$12)+(B369-1)*(12/p),DAY('Compound Interest Calculator'!$F$12)))&lt;&gt;DAY('Compound Interest Calculator'!$F$12),DATE(YEAR('Compound Interest Calculator'!$F$12),MONTH('Compound Interest Calculator'!$F$12)+B369*(12/p)+1,0),DATE(YEAR('Compound Interest Calculator'!$F$12),MONTH('Compound Interest Calculator'!$F$12)+B369*(12/p),DAY('Compound Interest Calculator'!$F$12)))))))</f>
        <v/>
      </c>
      <c r="D369" s="25" t="str">
        <f t="shared" si="10"/>
        <v/>
      </c>
      <c r="E369" s="22" t="str">
        <f>IF(B369="","",SUM(D$4:D369)+PV)</f>
        <v/>
      </c>
      <c r="F369" s="22" t="str">
        <f>IF(B369="","",IF('Compound Interest Calculator'!$F$14="Daily",H368*( (1+rate)^(C369-C368)-1 ),H368*rate))</f>
        <v/>
      </c>
      <c r="G369" s="22" t="str">
        <f>IF(D369="","",SUM(F$4:F369))</f>
        <v/>
      </c>
      <c r="H369" s="23" t="str">
        <f t="shared" si="11"/>
        <v/>
      </c>
    </row>
    <row r="370" spans="2:8" x14ac:dyDescent="0.15">
      <c r="B370" s="21" t="str">
        <f>IF(H369="","",IF(B369&gt;='Compound Interest Calculator'!$F$10*p,"",B369+1))</f>
        <v/>
      </c>
      <c r="C370" s="27" t="str">
        <f>IF(B370="","",IF(p=52,C369+7,IF(p=26,C369+14,IF(p=24,IF(MOD(B370,2)=0,EDATE('Compound Interest Calculator'!$F$12,B370/2),C369+14),IF(DAY(DATE(YEAR('Compound Interest Calculator'!$F$12),MONTH('Compound Interest Calculator'!$F$12)+(B370-1)*(12/p),DAY('Compound Interest Calculator'!$F$12)))&lt;&gt;DAY('Compound Interest Calculator'!$F$12),DATE(YEAR('Compound Interest Calculator'!$F$12),MONTH('Compound Interest Calculator'!$F$12)+B370*(12/p)+1,0),DATE(YEAR('Compound Interest Calculator'!$F$12),MONTH('Compound Interest Calculator'!$F$12)+B370*(12/p),DAY('Compound Interest Calculator'!$F$12)))))))</f>
        <v/>
      </c>
      <c r="D370" s="25" t="str">
        <f t="shared" si="10"/>
        <v/>
      </c>
      <c r="E370" s="22" t="str">
        <f>IF(B370="","",SUM(D$4:D370)+PV)</f>
        <v/>
      </c>
      <c r="F370" s="22" t="str">
        <f>IF(B370="","",IF('Compound Interest Calculator'!$F$14="Daily",H369*( (1+rate)^(C370-C369)-1 ),H369*rate))</f>
        <v/>
      </c>
      <c r="G370" s="22" t="str">
        <f>IF(D370="","",SUM(F$4:F370))</f>
        <v/>
      </c>
      <c r="H370" s="23" t="str">
        <f t="shared" si="11"/>
        <v/>
      </c>
    </row>
    <row r="371" spans="2:8" x14ac:dyDescent="0.15">
      <c r="B371" s="21" t="str">
        <f>IF(H370="","",IF(B370&gt;='Compound Interest Calculator'!$F$10*p,"",B370+1))</f>
        <v/>
      </c>
      <c r="C371" s="27" t="str">
        <f>IF(B371="","",IF(p=52,C370+7,IF(p=26,C370+14,IF(p=24,IF(MOD(B371,2)=0,EDATE('Compound Interest Calculator'!$F$12,B371/2),C370+14),IF(DAY(DATE(YEAR('Compound Interest Calculator'!$F$12),MONTH('Compound Interest Calculator'!$F$12)+(B371-1)*(12/p),DAY('Compound Interest Calculator'!$F$12)))&lt;&gt;DAY('Compound Interest Calculator'!$F$12),DATE(YEAR('Compound Interest Calculator'!$F$12),MONTH('Compound Interest Calculator'!$F$12)+B371*(12/p)+1,0),DATE(YEAR('Compound Interest Calculator'!$F$12),MONTH('Compound Interest Calculator'!$F$12)+B371*(12/p),DAY('Compound Interest Calculator'!$F$12)))))))</f>
        <v/>
      </c>
      <c r="D371" s="25" t="str">
        <f t="shared" si="10"/>
        <v/>
      </c>
      <c r="E371" s="22" t="str">
        <f>IF(B371="","",SUM(D$4:D371)+PV)</f>
        <v/>
      </c>
      <c r="F371" s="22" t="str">
        <f>IF(B371="","",IF('Compound Interest Calculator'!$F$14="Daily",H370*( (1+rate)^(C371-C370)-1 ),H370*rate))</f>
        <v/>
      </c>
      <c r="G371" s="22" t="str">
        <f>IF(D371="","",SUM(F$4:F371))</f>
        <v/>
      </c>
      <c r="H371" s="23" t="str">
        <f t="shared" si="11"/>
        <v/>
      </c>
    </row>
    <row r="372" spans="2:8" x14ac:dyDescent="0.15">
      <c r="B372" s="21" t="str">
        <f>IF(H371="","",IF(B371&gt;='Compound Interest Calculator'!$F$10*p,"",B371+1))</f>
        <v/>
      </c>
      <c r="C372" s="27" t="str">
        <f>IF(B372="","",IF(p=52,C371+7,IF(p=26,C371+14,IF(p=24,IF(MOD(B372,2)=0,EDATE('Compound Interest Calculator'!$F$12,B372/2),C371+14),IF(DAY(DATE(YEAR('Compound Interest Calculator'!$F$12),MONTH('Compound Interest Calculator'!$F$12)+(B372-1)*(12/p),DAY('Compound Interest Calculator'!$F$12)))&lt;&gt;DAY('Compound Interest Calculator'!$F$12),DATE(YEAR('Compound Interest Calculator'!$F$12),MONTH('Compound Interest Calculator'!$F$12)+B372*(12/p)+1,0),DATE(YEAR('Compound Interest Calculator'!$F$12),MONTH('Compound Interest Calculator'!$F$12)+B372*(12/p),DAY('Compound Interest Calculator'!$F$12)))))))</f>
        <v/>
      </c>
      <c r="D372" s="25" t="str">
        <f t="shared" si="10"/>
        <v/>
      </c>
      <c r="E372" s="22" t="str">
        <f>IF(B372="","",SUM(D$4:D372)+PV)</f>
        <v/>
      </c>
      <c r="F372" s="22" t="str">
        <f>IF(B372="","",IF('Compound Interest Calculator'!$F$14="Daily",H371*( (1+rate)^(C372-C371)-1 ),H371*rate))</f>
        <v/>
      </c>
      <c r="G372" s="22" t="str">
        <f>IF(D372="","",SUM(F$4:F372))</f>
        <v/>
      </c>
      <c r="H372" s="23" t="str">
        <f t="shared" si="11"/>
        <v/>
      </c>
    </row>
    <row r="373" spans="2:8" x14ac:dyDescent="0.15">
      <c r="B373" s="21" t="str">
        <f>IF(H372="","",IF(B372&gt;='Compound Interest Calculator'!$F$10*p,"",B372+1))</f>
        <v/>
      </c>
      <c r="C373" s="27" t="str">
        <f>IF(B373="","",IF(p=52,C372+7,IF(p=26,C372+14,IF(p=24,IF(MOD(B373,2)=0,EDATE('Compound Interest Calculator'!$F$12,B373/2),C372+14),IF(DAY(DATE(YEAR('Compound Interest Calculator'!$F$12),MONTH('Compound Interest Calculator'!$F$12)+(B373-1)*(12/p),DAY('Compound Interest Calculator'!$F$12)))&lt;&gt;DAY('Compound Interest Calculator'!$F$12),DATE(YEAR('Compound Interest Calculator'!$F$12),MONTH('Compound Interest Calculator'!$F$12)+B373*(12/p)+1,0),DATE(YEAR('Compound Interest Calculator'!$F$12),MONTH('Compound Interest Calculator'!$F$12)+B373*(12/p),DAY('Compound Interest Calculator'!$F$12)))))))</f>
        <v/>
      </c>
      <c r="D373" s="25" t="str">
        <f t="shared" si="10"/>
        <v/>
      </c>
      <c r="E373" s="22" t="str">
        <f>IF(B373="","",SUM(D$4:D373)+PV)</f>
        <v/>
      </c>
      <c r="F373" s="22" t="str">
        <f>IF(B373="","",IF('Compound Interest Calculator'!$F$14="Daily",H372*( (1+rate)^(C373-C372)-1 ),H372*rate))</f>
        <v/>
      </c>
      <c r="G373" s="22" t="str">
        <f>IF(D373="","",SUM(F$4:F373))</f>
        <v/>
      </c>
      <c r="H373" s="23" t="str">
        <f t="shared" si="11"/>
        <v/>
      </c>
    </row>
    <row r="374" spans="2:8" x14ac:dyDescent="0.15">
      <c r="B374" s="21" t="str">
        <f>IF(H373="","",IF(B373&gt;='Compound Interest Calculator'!$F$10*p,"",B373+1))</f>
        <v/>
      </c>
      <c r="C374" s="27" t="str">
        <f>IF(B374="","",IF(p=52,C373+7,IF(p=26,C373+14,IF(p=24,IF(MOD(B374,2)=0,EDATE('Compound Interest Calculator'!$F$12,B374/2),C373+14),IF(DAY(DATE(YEAR('Compound Interest Calculator'!$F$12),MONTH('Compound Interest Calculator'!$F$12)+(B374-1)*(12/p),DAY('Compound Interest Calculator'!$F$12)))&lt;&gt;DAY('Compound Interest Calculator'!$F$12),DATE(YEAR('Compound Interest Calculator'!$F$12),MONTH('Compound Interest Calculator'!$F$12)+B374*(12/p)+1,0),DATE(YEAR('Compound Interest Calculator'!$F$12),MONTH('Compound Interest Calculator'!$F$12)+B374*(12/p),DAY('Compound Interest Calculator'!$F$12)))))))</f>
        <v/>
      </c>
      <c r="D374" s="25" t="str">
        <f t="shared" si="10"/>
        <v/>
      </c>
      <c r="E374" s="22" t="str">
        <f>IF(B374="","",SUM(D$4:D374)+PV)</f>
        <v/>
      </c>
      <c r="F374" s="22" t="str">
        <f>IF(B374="","",IF('Compound Interest Calculator'!$F$14="Daily",H373*( (1+rate)^(C374-C373)-1 ),H373*rate))</f>
        <v/>
      </c>
      <c r="G374" s="22" t="str">
        <f>IF(D374="","",SUM(F$4:F374))</f>
        <v/>
      </c>
      <c r="H374" s="23" t="str">
        <f t="shared" si="11"/>
        <v/>
      </c>
    </row>
    <row r="375" spans="2:8" x14ac:dyDescent="0.15">
      <c r="B375" s="21" t="str">
        <f>IF(H374="","",IF(B374&gt;='Compound Interest Calculator'!$F$10*p,"",B374+1))</f>
        <v/>
      </c>
      <c r="C375" s="27" t="str">
        <f>IF(B375="","",IF(p=52,C374+7,IF(p=26,C374+14,IF(p=24,IF(MOD(B375,2)=0,EDATE('Compound Interest Calculator'!$F$12,B375/2),C374+14),IF(DAY(DATE(YEAR('Compound Interest Calculator'!$F$12),MONTH('Compound Interest Calculator'!$F$12)+(B375-1)*(12/p),DAY('Compound Interest Calculator'!$F$12)))&lt;&gt;DAY('Compound Interest Calculator'!$F$12),DATE(YEAR('Compound Interest Calculator'!$F$12),MONTH('Compound Interest Calculator'!$F$12)+B375*(12/p)+1,0),DATE(YEAR('Compound Interest Calculator'!$F$12),MONTH('Compound Interest Calculator'!$F$12)+B375*(12/p),DAY('Compound Interest Calculator'!$F$12)))))))</f>
        <v/>
      </c>
      <c r="D375" s="25" t="str">
        <f t="shared" si="10"/>
        <v/>
      </c>
      <c r="E375" s="22" t="str">
        <f>IF(B375="","",SUM(D$4:D375)+PV)</f>
        <v/>
      </c>
      <c r="F375" s="22" t="str">
        <f>IF(B375="","",IF('Compound Interest Calculator'!$F$14="Daily",H374*( (1+rate)^(C375-C374)-1 ),H374*rate))</f>
        <v/>
      </c>
      <c r="G375" s="22" t="str">
        <f>IF(D375="","",SUM(F$4:F375))</f>
        <v/>
      </c>
      <c r="H375" s="23" t="str">
        <f t="shared" si="11"/>
        <v/>
      </c>
    </row>
    <row r="376" spans="2:8" x14ac:dyDescent="0.15">
      <c r="B376" s="21" t="str">
        <f>IF(H375="","",IF(B375&gt;='Compound Interest Calculator'!$F$10*p,"",B375+1))</f>
        <v/>
      </c>
      <c r="C376" s="27" t="str">
        <f>IF(B376="","",IF(p=52,C375+7,IF(p=26,C375+14,IF(p=24,IF(MOD(B376,2)=0,EDATE('Compound Interest Calculator'!$F$12,B376/2),C375+14),IF(DAY(DATE(YEAR('Compound Interest Calculator'!$F$12),MONTH('Compound Interest Calculator'!$F$12)+(B376-1)*(12/p),DAY('Compound Interest Calculator'!$F$12)))&lt;&gt;DAY('Compound Interest Calculator'!$F$12),DATE(YEAR('Compound Interest Calculator'!$F$12),MONTH('Compound Interest Calculator'!$F$12)+B376*(12/p)+1,0),DATE(YEAR('Compound Interest Calculator'!$F$12),MONTH('Compound Interest Calculator'!$F$12)+B376*(12/p),DAY('Compound Interest Calculator'!$F$12)))))))</f>
        <v/>
      </c>
      <c r="D376" s="25" t="str">
        <f t="shared" si="10"/>
        <v/>
      </c>
      <c r="E376" s="22" t="str">
        <f>IF(B376="","",SUM(D$4:D376)+PV)</f>
        <v/>
      </c>
      <c r="F376" s="22" t="str">
        <f>IF(B376="","",IF('Compound Interest Calculator'!$F$14="Daily",H375*( (1+rate)^(C376-C375)-1 ),H375*rate))</f>
        <v/>
      </c>
      <c r="G376" s="22" t="str">
        <f>IF(D376="","",SUM(F$4:F376))</f>
        <v/>
      </c>
      <c r="H376" s="23" t="str">
        <f t="shared" si="11"/>
        <v/>
      </c>
    </row>
    <row r="377" spans="2:8" x14ac:dyDescent="0.15">
      <c r="B377" s="21" t="str">
        <f>IF(H376="","",IF(B376&gt;='Compound Interest Calculator'!$F$10*p,"",B376+1))</f>
        <v/>
      </c>
      <c r="C377" s="27" t="str">
        <f>IF(B377="","",IF(p=52,C376+7,IF(p=26,C376+14,IF(p=24,IF(MOD(B377,2)=0,EDATE('Compound Interest Calculator'!$F$12,B377/2),C376+14),IF(DAY(DATE(YEAR('Compound Interest Calculator'!$F$12),MONTH('Compound Interest Calculator'!$F$12)+(B377-1)*(12/p),DAY('Compound Interest Calculator'!$F$12)))&lt;&gt;DAY('Compound Interest Calculator'!$F$12),DATE(YEAR('Compound Interest Calculator'!$F$12),MONTH('Compound Interest Calculator'!$F$12)+B377*(12/p)+1,0),DATE(YEAR('Compound Interest Calculator'!$F$12),MONTH('Compound Interest Calculator'!$F$12)+B377*(12/p),DAY('Compound Interest Calculator'!$F$12)))))))</f>
        <v/>
      </c>
      <c r="D377" s="25" t="str">
        <f t="shared" si="10"/>
        <v/>
      </c>
      <c r="E377" s="22" t="str">
        <f>IF(B377="","",SUM(D$4:D377)+PV)</f>
        <v/>
      </c>
      <c r="F377" s="22" t="str">
        <f>IF(B377="","",IF('Compound Interest Calculator'!$F$14="Daily",H376*( (1+rate)^(C377-C376)-1 ),H376*rate))</f>
        <v/>
      </c>
      <c r="G377" s="22" t="str">
        <f>IF(D377="","",SUM(F$4:F377))</f>
        <v/>
      </c>
      <c r="H377" s="23" t="str">
        <f t="shared" si="11"/>
        <v/>
      </c>
    </row>
    <row r="378" spans="2:8" x14ac:dyDescent="0.15">
      <c r="B378" s="21" t="str">
        <f>IF(H377="","",IF(B377&gt;='Compound Interest Calculator'!$F$10*p,"",B377+1))</f>
        <v/>
      </c>
      <c r="C378" s="27" t="str">
        <f>IF(B378="","",IF(p=52,C377+7,IF(p=26,C377+14,IF(p=24,IF(MOD(B378,2)=0,EDATE('Compound Interest Calculator'!$F$12,B378/2),C377+14),IF(DAY(DATE(YEAR('Compound Interest Calculator'!$F$12),MONTH('Compound Interest Calculator'!$F$12)+(B378-1)*(12/p),DAY('Compound Interest Calculator'!$F$12)))&lt;&gt;DAY('Compound Interest Calculator'!$F$12),DATE(YEAR('Compound Interest Calculator'!$F$12),MONTH('Compound Interest Calculator'!$F$12)+B378*(12/p)+1,0),DATE(YEAR('Compound Interest Calculator'!$F$12),MONTH('Compound Interest Calculator'!$F$12)+B378*(12/p),DAY('Compound Interest Calculator'!$F$12)))))))</f>
        <v/>
      </c>
      <c r="D378" s="25" t="str">
        <f t="shared" si="10"/>
        <v/>
      </c>
      <c r="E378" s="22" t="str">
        <f>IF(B378="","",SUM(D$4:D378)+PV)</f>
        <v/>
      </c>
      <c r="F378" s="22" t="str">
        <f>IF(B378="","",IF('Compound Interest Calculator'!$F$14="Daily",H377*( (1+rate)^(C378-C377)-1 ),H377*rate))</f>
        <v/>
      </c>
      <c r="G378" s="22" t="str">
        <f>IF(D378="","",SUM(F$4:F378))</f>
        <v/>
      </c>
      <c r="H378" s="23" t="str">
        <f t="shared" si="11"/>
        <v/>
      </c>
    </row>
    <row r="379" spans="2:8" x14ac:dyDescent="0.15">
      <c r="B379" s="21" t="str">
        <f>IF(H378="","",IF(B378&gt;='Compound Interest Calculator'!$F$10*p,"",B378+1))</f>
        <v/>
      </c>
      <c r="C379" s="27" t="str">
        <f>IF(B379="","",IF(p=52,C378+7,IF(p=26,C378+14,IF(p=24,IF(MOD(B379,2)=0,EDATE('Compound Interest Calculator'!$F$12,B379/2),C378+14),IF(DAY(DATE(YEAR('Compound Interest Calculator'!$F$12),MONTH('Compound Interest Calculator'!$F$12)+(B379-1)*(12/p),DAY('Compound Interest Calculator'!$F$12)))&lt;&gt;DAY('Compound Interest Calculator'!$F$12),DATE(YEAR('Compound Interest Calculator'!$F$12),MONTH('Compound Interest Calculator'!$F$12)+B379*(12/p)+1,0),DATE(YEAR('Compound Interest Calculator'!$F$12),MONTH('Compound Interest Calculator'!$F$12)+B379*(12/p),DAY('Compound Interest Calculator'!$F$12)))))))</f>
        <v/>
      </c>
      <c r="D379" s="25" t="str">
        <f t="shared" si="10"/>
        <v/>
      </c>
      <c r="E379" s="22" t="str">
        <f>IF(B379="","",SUM(D$4:D379)+PV)</f>
        <v/>
      </c>
      <c r="F379" s="22" t="str">
        <f>IF(B379="","",IF('Compound Interest Calculator'!$F$14="Daily",H378*( (1+rate)^(C379-C378)-1 ),H378*rate))</f>
        <v/>
      </c>
      <c r="G379" s="22" t="str">
        <f>IF(D379="","",SUM(F$4:F379))</f>
        <v/>
      </c>
      <c r="H379" s="23" t="str">
        <f t="shared" si="11"/>
        <v/>
      </c>
    </row>
    <row r="380" spans="2:8" x14ac:dyDescent="0.15">
      <c r="B380" s="21" t="str">
        <f>IF(H379="","",IF(B379&gt;='Compound Interest Calculator'!$F$10*p,"",B379+1))</f>
        <v/>
      </c>
      <c r="C380" s="27" t="str">
        <f>IF(B380="","",IF(p=52,C379+7,IF(p=26,C379+14,IF(p=24,IF(MOD(B380,2)=0,EDATE('Compound Interest Calculator'!$F$12,B380/2),C379+14),IF(DAY(DATE(YEAR('Compound Interest Calculator'!$F$12),MONTH('Compound Interest Calculator'!$F$12)+(B380-1)*(12/p),DAY('Compound Interest Calculator'!$F$12)))&lt;&gt;DAY('Compound Interest Calculator'!$F$12),DATE(YEAR('Compound Interest Calculator'!$F$12),MONTH('Compound Interest Calculator'!$F$12)+B380*(12/p)+1,0),DATE(YEAR('Compound Interest Calculator'!$F$12),MONTH('Compound Interest Calculator'!$F$12)+B380*(12/p),DAY('Compound Interest Calculator'!$F$12)))))))</f>
        <v/>
      </c>
      <c r="D380" s="25" t="str">
        <f t="shared" si="10"/>
        <v/>
      </c>
      <c r="E380" s="22" t="str">
        <f>IF(B380="","",SUM(D$4:D380)+PV)</f>
        <v/>
      </c>
      <c r="F380" s="22" t="str">
        <f>IF(B380="","",IF('Compound Interest Calculator'!$F$14="Daily",H379*( (1+rate)^(C380-C379)-1 ),H379*rate))</f>
        <v/>
      </c>
      <c r="G380" s="22" t="str">
        <f>IF(D380="","",SUM(F$4:F380))</f>
        <v/>
      </c>
      <c r="H380" s="23" t="str">
        <f t="shared" si="11"/>
        <v/>
      </c>
    </row>
    <row r="381" spans="2:8" x14ac:dyDescent="0.15">
      <c r="B381" s="21" t="str">
        <f>IF(H380="","",IF(B380&gt;='Compound Interest Calculator'!$F$10*p,"",B380+1))</f>
        <v/>
      </c>
      <c r="C381" s="27" t="str">
        <f>IF(B381="","",IF(p=52,C380+7,IF(p=26,C380+14,IF(p=24,IF(MOD(B381,2)=0,EDATE('Compound Interest Calculator'!$F$12,B381/2),C380+14),IF(DAY(DATE(YEAR('Compound Interest Calculator'!$F$12),MONTH('Compound Interest Calculator'!$F$12)+(B381-1)*(12/p),DAY('Compound Interest Calculator'!$F$12)))&lt;&gt;DAY('Compound Interest Calculator'!$F$12),DATE(YEAR('Compound Interest Calculator'!$F$12),MONTH('Compound Interest Calculator'!$F$12)+B381*(12/p)+1,0),DATE(YEAR('Compound Interest Calculator'!$F$12),MONTH('Compound Interest Calculator'!$F$12)+B381*(12/p),DAY('Compound Interest Calculator'!$F$12)))))))</f>
        <v/>
      </c>
      <c r="D381" s="25" t="str">
        <f t="shared" si="10"/>
        <v/>
      </c>
      <c r="E381" s="22" t="str">
        <f>IF(B381="","",SUM(D$4:D381)+PV)</f>
        <v/>
      </c>
      <c r="F381" s="22" t="str">
        <f>IF(B381="","",IF('Compound Interest Calculator'!$F$14="Daily",H380*( (1+rate)^(C381-C380)-1 ),H380*rate))</f>
        <v/>
      </c>
      <c r="G381" s="22" t="str">
        <f>IF(D381="","",SUM(F$4:F381))</f>
        <v/>
      </c>
      <c r="H381" s="23" t="str">
        <f t="shared" si="11"/>
        <v/>
      </c>
    </row>
    <row r="382" spans="2:8" x14ac:dyDescent="0.15">
      <c r="B382" s="21" t="str">
        <f>IF(H381="","",IF(B381&gt;='Compound Interest Calculator'!$F$10*p,"",B381+1))</f>
        <v/>
      </c>
      <c r="C382" s="27" t="str">
        <f>IF(B382="","",IF(p=52,C381+7,IF(p=26,C381+14,IF(p=24,IF(MOD(B382,2)=0,EDATE('Compound Interest Calculator'!$F$12,B382/2),C381+14),IF(DAY(DATE(YEAR('Compound Interest Calculator'!$F$12),MONTH('Compound Interest Calculator'!$F$12)+(B382-1)*(12/p),DAY('Compound Interest Calculator'!$F$12)))&lt;&gt;DAY('Compound Interest Calculator'!$F$12),DATE(YEAR('Compound Interest Calculator'!$F$12),MONTH('Compound Interest Calculator'!$F$12)+B382*(12/p)+1,0),DATE(YEAR('Compound Interest Calculator'!$F$12),MONTH('Compound Interest Calculator'!$F$12)+B382*(12/p),DAY('Compound Interest Calculator'!$F$12)))))))</f>
        <v/>
      </c>
      <c r="D382" s="25" t="str">
        <f t="shared" si="10"/>
        <v/>
      </c>
      <c r="E382" s="22" t="str">
        <f>IF(B382="","",SUM(D$4:D382)+PV)</f>
        <v/>
      </c>
      <c r="F382" s="22" t="str">
        <f>IF(B382="","",IF('Compound Interest Calculator'!$F$14="Daily",H381*( (1+rate)^(C382-C381)-1 ),H381*rate))</f>
        <v/>
      </c>
      <c r="G382" s="22" t="str">
        <f>IF(D382="","",SUM(F$4:F382))</f>
        <v/>
      </c>
      <c r="H382" s="23" t="str">
        <f t="shared" si="11"/>
        <v/>
      </c>
    </row>
    <row r="383" spans="2:8" x14ac:dyDescent="0.15">
      <c r="B383" s="21" t="str">
        <f>IF(H382="","",IF(B382&gt;='Compound Interest Calculator'!$F$10*p,"",B382+1))</f>
        <v/>
      </c>
      <c r="C383" s="27" t="str">
        <f>IF(B383="","",IF(p=52,C382+7,IF(p=26,C382+14,IF(p=24,IF(MOD(B383,2)=0,EDATE('Compound Interest Calculator'!$F$12,B383/2),C382+14),IF(DAY(DATE(YEAR('Compound Interest Calculator'!$F$12),MONTH('Compound Interest Calculator'!$F$12)+(B383-1)*(12/p),DAY('Compound Interest Calculator'!$F$12)))&lt;&gt;DAY('Compound Interest Calculator'!$F$12),DATE(YEAR('Compound Interest Calculator'!$F$12),MONTH('Compound Interest Calculator'!$F$12)+B383*(12/p)+1,0),DATE(YEAR('Compound Interest Calculator'!$F$12),MONTH('Compound Interest Calculator'!$F$12)+B383*(12/p),DAY('Compound Interest Calculator'!$F$12)))))))</f>
        <v/>
      </c>
      <c r="D383" s="25" t="str">
        <f t="shared" si="10"/>
        <v/>
      </c>
      <c r="E383" s="22" t="str">
        <f>IF(B383="","",SUM(D$4:D383)+PV)</f>
        <v/>
      </c>
      <c r="F383" s="22" t="str">
        <f>IF(B383="","",IF('Compound Interest Calculator'!$F$14="Daily",H382*( (1+rate)^(C383-C382)-1 ),H382*rate))</f>
        <v/>
      </c>
      <c r="G383" s="22" t="str">
        <f>IF(D383="","",SUM(F$4:F383))</f>
        <v/>
      </c>
      <c r="H383" s="23" t="str">
        <f t="shared" si="11"/>
        <v/>
      </c>
    </row>
    <row r="384" spans="2:8" x14ac:dyDescent="0.15">
      <c r="B384" s="21" t="str">
        <f>IF(H383="","",IF(B383&gt;='Compound Interest Calculator'!$F$10*p,"",B383+1))</f>
        <v/>
      </c>
      <c r="C384" s="27" t="str">
        <f>IF(B384="","",IF(p=52,C383+7,IF(p=26,C383+14,IF(p=24,IF(MOD(B384,2)=0,EDATE('Compound Interest Calculator'!$F$12,B384/2),C383+14),IF(DAY(DATE(YEAR('Compound Interest Calculator'!$F$12),MONTH('Compound Interest Calculator'!$F$12)+(B384-1)*(12/p),DAY('Compound Interest Calculator'!$F$12)))&lt;&gt;DAY('Compound Interest Calculator'!$F$12),DATE(YEAR('Compound Interest Calculator'!$F$12),MONTH('Compound Interest Calculator'!$F$12)+B384*(12/p)+1,0),DATE(YEAR('Compound Interest Calculator'!$F$12),MONTH('Compound Interest Calculator'!$F$12)+B384*(12/p),DAY('Compound Interest Calculator'!$F$12)))))))</f>
        <v/>
      </c>
      <c r="D384" s="25" t="str">
        <f t="shared" si="10"/>
        <v/>
      </c>
      <c r="E384" s="22" t="str">
        <f>IF(B384="","",SUM(D$4:D384)+PV)</f>
        <v/>
      </c>
      <c r="F384" s="22" t="str">
        <f>IF(B384="","",IF('Compound Interest Calculator'!$F$14="Daily",H383*( (1+rate)^(C384-C383)-1 ),H383*rate))</f>
        <v/>
      </c>
      <c r="G384" s="22" t="str">
        <f>IF(D384="","",SUM(F$4:F384))</f>
        <v/>
      </c>
      <c r="H384" s="23" t="str">
        <f t="shared" si="11"/>
        <v/>
      </c>
    </row>
    <row r="385" spans="2:8" x14ac:dyDescent="0.15">
      <c r="B385" s="21" t="str">
        <f>IF(H384="","",IF(B384&gt;='Compound Interest Calculator'!$F$10*p,"",B384+1))</f>
        <v/>
      </c>
      <c r="C385" s="27" t="str">
        <f>IF(B385="","",IF(p=52,C384+7,IF(p=26,C384+14,IF(p=24,IF(MOD(B385,2)=0,EDATE('Compound Interest Calculator'!$F$12,B385/2),C384+14),IF(DAY(DATE(YEAR('Compound Interest Calculator'!$F$12),MONTH('Compound Interest Calculator'!$F$12)+(B385-1)*(12/p),DAY('Compound Interest Calculator'!$F$12)))&lt;&gt;DAY('Compound Interest Calculator'!$F$12),DATE(YEAR('Compound Interest Calculator'!$F$12),MONTH('Compound Interest Calculator'!$F$12)+B385*(12/p)+1,0),DATE(YEAR('Compound Interest Calculator'!$F$12),MONTH('Compound Interest Calculator'!$F$12)+B385*(12/p),DAY('Compound Interest Calculator'!$F$12)))))))</f>
        <v/>
      </c>
      <c r="D385" s="25" t="str">
        <f t="shared" si="10"/>
        <v/>
      </c>
      <c r="E385" s="22" t="str">
        <f>IF(B385="","",SUM(D$4:D385)+PV)</f>
        <v/>
      </c>
      <c r="F385" s="22" t="str">
        <f>IF(B385="","",IF('Compound Interest Calculator'!$F$14="Daily",H384*( (1+rate)^(C385-C384)-1 ),H384*rate))</f>
        <v/>
      </c>
      <c r="G385" s="22" t="str">
        <f>IF(D385="","",SUM(F$4:F385))</f>
        <v/>
      </c>
      <c r="H385" s="23" t="str">
        <f t="shared" si="11"/>
        <v/>
      </c>
    </row>
    <row r="386" spans="2:8" x14ac:dyDescent="0.15">
      <c r="B386" s="21" t="str">
        <f>IF(H385="","",IF(B385&gt;='Compound Interest Calculator'!$F$10*p,"",B385+1))</f>
        <v/>
      </c>
      <c r="C386" s="27" t="str">
        <f>IF(B386="","",IF(p=52,C385+7,IF(p=26,C385+14,IF(p=24,IF(MOD(B386,2)=0,EDATE('Compound Interest Calculator'!$F$12,B386/2),C385+14),IF(DAY(DATE(YEAR('Compound Interest Calculator'!$F$12),MONTH('Compound Interest Calculator'!$F$12)+(B386-1)*(12/p),DAY('Compound Interest Calculator'!$F$12)))&lt;&gt;DAY('Compound Interest Calculator'!$F$12),DATE(YEAR('Compound Interest Calculator'!$F$12),MONTH('Compound Interest Calculator'!$F$12)+B386*(12/p)+1,0),DATE(YEAR('Compound Interest Calculator'!$F$12),MONTH('Compound Interest Calculator'!$F$12)+B386*(12/p),DAY('Compound Interest Calculator'!$F$12)))))))</f>
        <v/>
      </c>
      <c r="D386" s="25" t="str">
        <f t="shared" si="10"/>
        <v/>
      </c>
      <c r="E386" s="22" t="str">
        <f>IF(B386="","",SUM(D$4:D386)+PV)</f>
        <v/>
      </c>
      <c r="F386" s="22" t="str">
        <f>IF(B386="","",IF('Compound Interest Calculator'!$F$14="Daily",H385*( (1+rate)^(C386-C385)-1 ),H385*rate))</f>
        <v/>
      </c>
      <c r="G386" s="22" t="str">
        <f>IF(D386="","",SUM(F$4:F386))</f>
        <v/>
      </c>
      <c r="H386" s="23" t="str">
        <f t="shared" si="11"/>
        <v/>
      </c>
    </row>
    <row r="387" spans="2:8" x14ac:dyDescent="0.15">
      <c r="B387" s="21" t="str">
        <f>IF(H386="","",IF(B386&gt;='Compound Interest Calculator'!$F$10*p,"",B386+1))</f>
        <v/>
      </c>
      <c r="C387" s="27" t="str">
        <f>IF(B387="","",IF(p=52,C386+7,IF(p=26,C386+14,IF(p=24,IF(MOD(B387,2)=0,EDATE('Compound Interest Calculator'!$F$12,B387/2),C386+14),IF(DAY(DATE(YEAR('Compound Interest Calculator'!$F$12),MONTH('Compound Interest Calculator'!$F$12)+(B387-1)*(12/p),DAY('Compound Interest Calculator'!$F$12)))&lt;&gt;DAY('Compound Interest Calculator'!$F$12),DATE(YEAR('Compound Interest Calculator'!$F$12),MONTH('Compound Interest Calculator'!$F$12)+B387*(12/p)+1,0),DATE(YEAR('Compound Interest Calculator'!$F$12),MONTH('Compound Interest Calculator'!$F$12)+B387*(12/p),DAY('Compound Interest Calculator'!$F$12)))))))</f>
        <v/>
      </c>
      <c r="D387" s="25" t="str">
        <f t="shared" si="10"/>
        <v/>
      </c>
      <c r="E387" s="22" t="str">
        <f>IF(B387="","",SUM(D$4:D387)+PV)</f>
        <v/>
      </c>
      <c r="F387" s="22" t="str">
        <f>IF(B387="","",IF('Compound Interest Calculator'!$F$14="Daily",H386*( (1+rate)^(C387-C386)-1 ),H386*rate))</f>
        <v/>
      </c>
      <c r="G387" s="22" t="str">
        <f>IF(D387="","",SUM(F$4:F387))</f>
        <v/>
      </c>
      <c r="H387" s="23" t="str">
        <f t="shared" si="11"/>
        <v/>
      </c>
    </row>
    <row r="388" spans="2:8" x14ac:dyDescent="0.15">
      <c r="B388" s="21" t="str">
        <f>IF(H387="","",IF(B387&gt;='Compound Interest Calculator'!$F$10*p,"",B387+1))</f>
        <v/>
      </c>
      <c r="C388" s="27" t="str">
        <f>IF(B388="","",IF(p=52,C387+7,IF(p=26,C387+14,IF(p=24,IF(MOD(B388,2)=0,EDATE('Compound Interest Calculator'!$F$12,B388/2),C387+14),IF(DAY(DATE(YEAR('Compound Interest Calculator'!$F$12),MONTH('Compound Interest Calculator'!$F$12)+(B388-1)*(12/p),DAY('Compound Interest Calculator'!$F$12)))&lt;&gt;DAY('Compound Interest Calculator'!$F$12),DATE(YEAR('Compound Interest Calculator'!$F$12),MONTH('Compound Interest Calculator'!$F$12)+B388*(12/p)+1,0),DATE(YEAR('Compound Interest Calculator'!$F$12),MONTH('Compound Interest Calculator'!$F$12)+B388*(12/p),DAY('Compound Interest Calculator'!$F$12)))))))</f>
        <v/>
      </c>
      <c r="D388" s="25" t="str">
        <f t="shared" si="10"/>
        <v/>
      </c>
      <c r="E388" s="22" t="str">
        <f>IF(B388="","",SUM(D$4:D388)+PV)</f>
        <v/>
      </c>
      <c r="F388" s="22" t="str">
        <f>IF(B388="","",IF('Compound Interest Calculator'!$F$14="Daily",H387*( (1+rate)^(C388-C387)-1 ),H387*rate))</f>
        <v/>
      </c>
      <c r="G388" s="22" t="str">
        <f>IF(D388="","",SUM(F$4:F388))</f>
        <v/>
      </c>
      <c r="H388" s="23" t="str">
        <f t="shared" si="11"/>
        <v/>
      </c>
    </row>
    <row r="389" spans="2:8" x14ac:dyDescent="0.15">
      <c r="B389" s="21" t="str">
        <f>IF(H388="","",IF(B388&gt;='Compound Interest Calculator'!$F$10*p,"",B388+1))</f>
        <v/>
      </c>
      <c r="C389" s="27" t="str">
        <f>IF(B389="","",IF(p=52,C388+7,IF(p=26,C388+14,IF(p=24,IF(MOD(B389,2)=0,EDATE('Compound Interest Calculator'!$F$12,B389/2),C388+14),IF(DAY(DATE(YEAR('Compound Interest Calculator'!$F$12),MONTH('Compound Interest Calculator'!$F$12)+(B389-1)*(12/p),DAY('Compound Interest Calculator'!$F$12)))&lt;&gt;DAY('Compound Interest Calculator'!$F$12),DATE(YEAR('Compound Interest Calculator'!$F$12),MONTH('Compound Interest Calculator'!$F$12)+B389*(12/p)+1,0),DATE(YEAR('Compound Interest Calculator'!$F$12),MONTH('Compound Interest Calculator'!$F$12)+B389*(12/p),DAY('Compound Interest Calculator'!$F$12)))))))</f>
        <v/>
      </c>
      <c r="D389" s="25" t="str">
        <f t="shared" si="10"/>
        <v/>
      </c>
      <c r="E389" s="22" t="str">
        <f>IF(B389="","",SUM(D$4:D389)+PV)</f>
        <v/>
      </c>
      <c r="F389" s="22" t="str">
        <f>IF(B389="","",IF('Compound Interest Calculator'!$F$14="Daily",H388*( (1+rate)^(C389-C388)-1 ),H388*rate))</f>
        <v/>
      </c>
      <c r="G389" s="22" t="str">
        <f>IF(D389="","",SUM(F$4:F389))</f>
        <v/>
      </c>
      <c r="H389" s="23" t="str">
        <f t="shared" si="11"/>
        <v/>
      </c>
    </row>
    <row r="390" spans="2:8" x14ac:dyDescent="0.15">
      <c r="B390" s="21" t="str">
        <f>IF(H389="","",IF(B389&gt;='Compound Interest Calculator'!$F$10*p,"",B389+1))</f>
        <v/>
      </c>
      <c r="C390" s="27" t="str">
        <f>IF(B390="","",IF(p=52,C389+7,IF(p=26,C389+14,IF(p=24,IF(MOD(B390,2)=0,EDATE('Compound Interest Calculator'!$F$12,B390/2),C389+14),IF(DAY(DATE(YEAR('Compound Interest Calculator'!$F$12),MONTH('Compound Interest Calculator'!$F$12)+(B390-1)*(12/p),DAY('Compound Interest Calculator'!$F$12)))&lt;&gt;DAY('Compound Interest Calculator'!$F$12),DATE(YEAR('Compound Interest Calculator'!$F$12),MONTH('Compound Interest Calculator'!$F$12)+B390*(12/p)+1,0),DATE(YEAR('Compound Interest Calculator'!$F$12),MONTH('Compound Interest Calculator'!$F$12)+B390*(12/p),DAY('Compound Interest Calculator'!$F$12)))))))</f>
        <v/>
      </c>
      <c r="D390" s="25" t="str">
        <f t="shared" ref="D390:D453" si="12">IF(B390="","",A)</f>
        <v/>
      </c>
      <c r="E390" s="22" t="str">
        <f>IF(B390="","",SUM(D$4:D390)+PV)</f>
        <v/>
      </c>
      <c r="F390" s="22" t="str">
        <f>IF(B390="","",IF('Compound Interest Calculator'!$F$14="Daily",H389*( (1+rate)^(C390-C389)-1 ),H389*rate))</f>
        <v/>
      </c>
      <c r="G390" s="22" t="str">
        <f>IF(D390="","",SUM(F$4:F390))</f>
        <v/>
      </c>
      <c r="H390" s="23" t="str">
        <f t="shared" ref="H390:H453" si="13">IF(B390="","",H389+F390+D390)</f>
        <v/>
      </c>
    </row>
    <row r="391" spans="2:8" x14ac:dyDescent="0.15">
      <c r="B391" s="21" t="str">
        <f>IF(H390="","",IF(B390&gt;='Compound Interest Calculator'!$F$10*p,"",B390+1))</f>
        <v/>
      </c>
      <c r="C391" s="27" t="str">
        <f>IF(B391="","",IF(p=52,C390+7,IF(p=26,C390+14,IF(p=24,IF(MOD(B391,2)=0,EDATE('Compound Interest Calculator'!$F$12,B391/2),C390+14),IF(DAY(DATE(YEAR('Compound Interest Calculator'!$F$12),MONTH('Compound Interest Calculator'!$F$12)+(B391-1)*(12/p),DAY('Compound Interest Calculator'!$F$12)))&lt;&gt;DAY('Compound Interest Calculator'!$F$12),DATE(YEAR('Compound Interest Calculator'!$F$12),MONTH('Compound Interest Calculator'!$F$12)+B391*(12/p)+1,0),DATE(YEAR('Compound Interest Calculator'!$F$12),MONTH('Compound Interest Calculator'!$F$12)+B391*(12/p),DAY('Compound Interest Calculator'!$F$12)))))))</f>
        <v/>
      </c>
      <c r="D391" s="25" t="str">
        <f t="shared" si="12"/>
        <v/>
      </c>
      <c r="E391" s="22" t="str">
        <f>IF(B391="","",SUM(D$4:D391)+PV)</f>
        <v/>
      </c>
      <c r="F391" s="22" t="str">
        <f>IF(B391="","",IF('Compound Interest Calculator'!$F$14="Daily",H390*( (1+rate)^(C391-C390)-1 ),H390*rate))</f>
        <v/>
      </c>
      <c r="G391" s="22" t="str">
        <f>IF(D391="","",SUM(F$4:F391))</f>
        <v/>
      </c>
      <c r="H391" s="23" t="str">
        <f t="shared" si="13"/>
        <v/>
      </c>
    </row>
    <row r="392" spans="2:8" x14ac:dyDescent="0.15">
      <c r="B392" s="21" t="str">
        <f>IF(H391="","",IF(B391&gt;='Compound Interest Calculator'!$F$10*p,"",B391+1))</f>
        <v/>
      </c>
      <c r="C392" s="27" t="str">
        <f>IF(B392="","",IF(p=52,C391+7,IF(p=26,C391+14,IF(p=24,IF(MOD(B392,2)=0,EDATE('Compound Interest Calculator'!$F$12,B392/2),C391+14),IF(DAY(DATE(YEAR('Compound Interest Calculator'!$F$12),MONTH('Compound Interest Calculator'!$F$12)+(B392-1)*(12/p),DAY('Compound Interest Calculator'!$F$12)))&lt;&gt;DAY('Compound Interest Calculator'!$F$12),DATE(YEAR('Compound Interest Calculator'!$F$12),MONTH('Compound Interest Calculator'!$F$12)+B392*(12/p)+1,0),DATE(YEAR('Compound Interest Calculator'!$F$12),MONTH('Compound Interest Calculator'!$F$12)+B392*(12/p),DAY('Compound Interest Calculator'!$F$12)))))))</f>
        <v/>
      </c>
      <c r="D392" s="25" t="str">
        <f t="shared" si="12"/>
        <v/>
      </c>
      <c r="E392" s="22" t="str">
        <f>IF(B392="","",SUM(D$4:D392)+PV)</f>
        <v/>
      </c>
      <c r="F392" s="22" t="str">
        <f>IF(B392="","",IF('Compound Interest Calculator'!$F$14="Daily",H391*( (1+rate)^(C392-C391)-1 ),H391*rate))</f>
        <v/>
      </c>
      <c r="G392" s="22" t="str">
        <f>IF(D392="","",SUM(F$4:F392))</f>
        <v/>
      </c>
      <c r="H392" s="23" t="str">
        <f t="shared" si="13"/>
        <v/>
      </c>
    </row>
    <row r="393" spans="2:8" x14ac:dyDescent="0.15">
      <c r="B393" s="21" t="str">
        <f>IF(H392="","",IF(B392&gt;='Compound Interest Calculator'!$F$10*p,"",B392+1))</f>
        <v/>
      </c>
      <c r="C393" s="27" t="str">
        <f>IF(B393="","",IF(p=52,C392+7,IF(p=26,C392+14,IF(p=24,IF(MOD(B393,2)=0,EDATE('Compound Interest Calculator'!$F$12,B393/2),C392+14),IF(DAY(DATE(YEAR('Compound Interest Calculator'!$F$12),MONTH('Compound Interest Calculator'!$F$12)+(B393-1)*(12/p),DAY('Compound Interest Calculator'!$F$12)))&lt;&gt;DAY('Compound Interest Calculator'!$F$12),DATE(YEAR('Compound Interest Calculator'!$F$12),MONTH('Compound Interest Calculator'!$F$12)+B393*(12/p)+1,0),DATE(YEAR('Compound Interest Calculator'!$F$12),MONTH('Compound Interest Calculator'!$F$12)+B393*(12/p),DAY('Compound Interest Calculator'!$F$12)))))))</f>
        <v/>
      </c>
      <c r="D393" s="25" t="str">
        <f t="shared" si="12"/>
        <v/>
      </c>
      <c r="E393" s="22" t="str">
        <f>IF(B393="","",SUM(D$4:D393)+PV)</f>
        <v/>
      </c>
      <c r="F393" s="22" t="str">
        <f>IF(B393="","",IF('Compound Interest Calculator'!$F$14="Daily",H392*( (1+rate)^(C393-C392)-1 ),H392*rate))</f>
        <v/>
      </c>
      <c r="G393" s="22" t="str">
        <f>IF(D393="","",SUM(F$4:F393))</f>
        <v/>
      </c>
      <c r="H393" s="23" t="str">
        <f t="shared" si="13"/>
        <v/>
      </c>
    </row>
    <row r="394" spans="2:8" x14ac:dyDescent="0.15">
      <c r="B394" s="21" t="str">
        <f>IF(H393="","",IF(B393&gt;='Compound Interest Calculator'!$F$10*p,"",B393+1))</f>
        <v/>
      </c>
      <c r="C394" s="27" t="str">
        <f>IF(B394="","",IF(p=52,C393+7,IF(p=26,C393+14,IF(p=24,IF(MOD(B394,2)=0,EDATE('Compound Interest Calculator'!$F$12,B394/2),C393+14),IF(DAY(DATE(YEAR('Compound Interest Calculator'!$F$12),MONTH('Compound Interest Calculator'!$F$12)+(B394-1)*(12/p),DAY('Compound Interest Calculator'!$F$12)))&lt;&gt;DAY('Compound Interest Calculator'!$F$12),DATE(YEAR('Compound Interest Calculator'!$F$12),MONTH('Compound Interest Calculator'!$F$12)+B394*(12/p)+1,0),DATE(YEAR('Compound Interest Calculator'!$F$12),MONTH('Compound Interest Calculator'!$F$12)+B394*(12/p),DAY('Compound Interest Calculator'!$F$12)))))))</f>
        <v/>
      </c>
      <c r="D394" s="25" t="str">
        <f t="shared" si="12"/>
        <v/>
      </c>
      <c r="E394" s="22" t="str">
        <f>IF(B394="","",SUM(D$4:D394)+PV)</f>
        <v/>
      </c>
      <c r="F394" s="22" t="str">
        <f>IF(B394="","",IF('Compound Interest Calculator'!$F$14="Daily",H393*( (1+rate)^(C394-C393)-1 ),H393*rate))</f>
        <v/>
      </c>
      <c r="G394" s="22" t="str">
        <f>IF(D394="","",SUM(F$4:F394))</f>
        <v/>
      </c>
      <c r="H394" s="23" t="str">
        <f t="shared" si="13"/>
        <v/>
      </c>
    </row>
    <row r="395" spans="2:8" x14ac:dyDescent="0.15">
      <c r="B395" s="21" t="str">
        <f>IF(H394="","",IF(B394&gt;='Compound Interest Calculator'!$F$10*p,"",B394+1))</f>
        <v/>
      </c>
      <c r="C395" s="27" t="str">
        <f>IF(B395="","",IF(p=52,C394+7,IF(p=26,C394+14,IF(p=24,IF(MOD(B395,2)=0,EDATE('Compound Interest Calculator'!$F$12,B395/2),C394+14),IF(DAY(DATE(YEAR('Compound Interest Calculator'!$F$12),MONTH('Compound Interest Calculator'!$F$12)+(B395-1)*(12/p),DAY('Compound Interest Calculator'!$F$12)))&lt;&gt;DAY('Compound Interest Calculator'!$F$12),DATE(YEAR('Compound Interest Calculator'!$F$12),MONTH('Compound Interest Calculator'!$F$12)+B395*(12/p)+1,0),DATE(YEAR('Compound Interest Calculator'!$F$12),MONTH('Compound Interest Calculator'!$F$12)+B395*(12/p),DAY('Compound Interest Calculator'!$F$12)))))))</f>
        <v/>
      </c>
      <c r="D395" s="25" t="str">
        <f t="shared" si="12"/>
        <v/>
      </c>
      <c r="E395" s="22" t="str">
        <f>IF(B395="","",SUM(D$4:D395)+PV)</f>
        <v/>
      </c>
      <c r="F395" s="22" t="str">
        <f>IF(B395="","",IF('Compound Interest Calculator'!$F$14="Daily",H394*( (1+rate)^(C395-C394)-1 ),H394*rate))</f>
        <v/>
      </c>
      <c r="G395" s="22" t="str">
        <f>IF(D395="","",SUM(F$4:F395))</f>
        <v/>
      </c>
      <c r="H395" s="23" t="str">
        <f t="shared" si="13"/>
        <v/>
      </c>
    </row>
    <row r="396" spans="2:8" x14ac:dyDescent="0.15">
      <c r="B396" s="21" t="str">
        <f>IF(H395="","",IF(B395&gt;='Compound Interest Calculator'!$F$10*p,"",B395+1))</f>
        <v/>
      </c>
      <c r="C396" s="27" t="str">
        <f>IF(B396="","",IF(p=52,C395+7,IF(p=26,C395+14,IF(p=24,IF(MOD(B396,2)=0,EDATE('Compound Interest Calculator'!$F$12,B396/2),C395+14),IF(DAY(DATE(YEAR('Compound Interest Calculator'!$F$12),MONTH('Compound Interest Calculator'!$F$12)+(B396-1)*(12/p),DAY('Compound Interest Calculator'!$F$12)))&lt;&gt;DAY('Compound Interest Calculator'!$F$12),DATE(YEAR('Compound Interest Calculator'!$F$12),MONTH('Compound Interest Calculator'!$F$12)+B396*(12/p)+1,0),DATE(YEAR('Compound Interest Calculator'!$F$12),MONTH('Compound Interest Calculator'!$F$12)+B396*(12/p),DAY('Compound Interest Calculator'!$F$12)))))))</f>
        <v/>
      </c>
      <c r="D396" s="25" t="str">
        <f t="shared" si="12"/>
        <v/>
      </c>
      <c r="E396" s="22" t="str">
        <f>IF(B396="","",SUM(D$4:D396)+PV)</f>
        <v/>
      </c>
      <c r="F396" s="22" t="str">
        <f>IF(B396="","",IF('Compound Interest Calculator'!$F$14="Daily",H395*( (1+rate)^(C396-C395)-1 ),H395*rate))</f>
        <v/>
      </c>
      <c r="G396" s="22" t="str">
        <f>IF(D396="","",SUM(F$4:F396))</f>
        <v/>
      </c>
      <c r="H396" s="23" t="str">
        <f t="shared" si="13"/>
        <v/>
      </c>
    </row>
    <row r="397" spans="2:8" x14ac:dyDescent="0.15">
      <c r="B397" s="21" t="str">
        <f>IF(H396="","",IF(B396&gt;='Compound Interest Calculator'!$F$10*p,"",B396+1))</f>
        <v/>
      </c>
      <c r="C397" s="27" t="str">
        <f>IF(B397="","",IF(p=52,C396+7,IF(p=26,C396+14,IF(p=24,IF(MOD(B397,2)=0,EDATE('Compound Interest Calculator'!$F$12,B397/2),C396+14),IF(DAY(DATE(YEAR('Compound Interest Calculator'!$F$12),MONTH('Compound Interest Calculator'!$F$12)+(B397-1)*(12/p),DAY('Compound Interest Calculator'!$F$12)))&lt;&gt;DAY('Compound Interest Calculator'!$F$12),DATE(YEAR('Compound Interest Calculator'!$F$12),MONTH('Compound Interest Calculator'!$F$12)+B397*(12/p)+1,0),DATE(YEAR('Compound Interest Calculator'!$F$12),MONTH('Compound Interest Calculator'!$F$12)+B397*(12/p),DAY('Compound Interest Calculator'!$F$12)))))))</f>
        <v/>
      </c>
      <c r="D397" s="25" t="str">
        <f t="shared" si="12"/>
        <v/>
      </c>
      <c r="E397" s="22" t="str">
        <f>IF(B397="","",SUM(D$4:D397)+PV)</f>
        <v/>
      </c>
      <c r="F397" s="22" t="str">
        <f>IF(B397="","",IF('Compound Interest Calculator'!$F$14="Daily",H396*( (1+rate)^(C397-C396)-1 ),H396*rate))</f>
        <v/>
      </c>
      <c r="G397" s="22" t="str">
        <f>IF(D397="","",SUM(F$4:F397))</f>
        <v/>
      </c>
      <c r="H397" s="23" t="str">
        <f t="shared" si="13"/>
        <v/>
      </c>
    </row>
    <row r="398" spans="2:8" x14ac:dyDescent="0.15">
      <c r="B398" s="21" t="str">
        <f>IF(H397="","",IF(B397&gt;='Compound Interest Calculator'!$F$10*p,"",B397+1))</f>
        <v/>
      </c>
      <c r="C398" s="27" t="str">
        <f>IF(B398="","",IF(p=52,C397+7,IF(p=26,C397+14,IF(p=24,IF(MOD(B398,2)=0,EDATE('Compound Interest Calculator'!$F$12,B398/2),C397+14),IF(DAY(DATE(YEAR('Compound Interest Calculator'!$F$12),MONTH('Compound Interest Calculator'!$F$12)+(B398-1)*(12/p),DAY('Compound Interest Calculator'!$F$12)))&lt;&gt;DAY('Compound Interest Calculator'!$F$12),DATE(YEAR('Compound Interest Calculator'!$F$12),MONTH('Compound Interest Calculator'!$F$12)+B398*(12/p)+1,0),DATE(YEAR('Compound Interest Calculator'!$F$12),MONTH('Compound Interest Calculator'!$F$12)+B398*(12/p),DAY('Compound Interest Calculator'!$F$12)))))))</f>
        <v/>
      </c>
      <c r="D398" s="25" t="str">
        <f t="shared" si="12"/>
        <v/>
      </c>
      <c r="E398" s="22" t="str">
        <f>IF(B398="","",SUM(D$4:D398)+PV)</f>
        <v/>
      </c>
      <c r="F398" s="22" t="str">
        <f>IF(B398="","",IF('Compound Interest Calculator'!$F$14="Daily",H397*( (1+rate)^(C398-C397)-1 ),H397*rate))</f>
        <v/>
      </c>
      <c r="G398" s="22" t="str">
        <f>IF(D398="","",SUM(F$4:F398))</f>
        <v/>
      </c>
      <c r="H398" s="23" t="str">
        <f t="shared" si="13"/>
        <v/>
      </c>
    </row>
    <row r="399" spans="2:8" x14ac:dyDescent="0.15">
      <c r="B399" s="21" t="str">
        <f>IF(H398="","",IF(B398&gt;='Compound Interest Calculator'!$F$10*p,"",B398+1))</f>
        <v/>
      </c>
      <c r="C399" s="27" t="str">
        <f>IF(B399="","",IF(p=52,C398+7,IF(p=26,C398+14,IF(p=24,IF(MOD(B399,2)=0,EDATE('Compound Interest Calculator'!$F$12,B399/2),C398+14),IF(DAY(DATE(YEAR('Compound Interest Calculator'!$F$12),MONTH('Compound Interest Calculator'!$F$12)+(B399-1)*(12/p),DAY('Compound Interest Calculator'!$F$12)))&lt;&gt;DAY('Compound Interest Calculator'!$F$12),DATE(YEAR('Compound Interest Calculator'!$F$12),MONTH('Compound Interest Calculator'!$F$12)+B399*(12/p)+1,0),DATE(YEAR('Compound Interest Calculator'!$F$12),MONTH('Compound Interest Calculator'!$F$12)+B399*(12/p),DAY('Compound Interest Calculator'!$F$12)))))))</f>
        <v/>
      </c>
      <c r="D399" s="25" t="str">
        <f t="shared" si="12"/>
        <v/>
      </c>
      <c r="E399" s="22" t="str">
        <f>IF(B399="","",SUM(D$4:D399)+PV)</f>
        <v/>
      </c>
      <c r="F399" s="22" t="str">
        <f>IF(B399="","",IF('Compound Interest Calculator'!$F$14="Daily",H398*( (1+rate)^(C399-C398)-1 ),H398*rate))</f>
        <v/>
      </c>
      <c r="G399" s="22" t="str">
        <f>IF(D399="","",SUM(F$4:F399))</f>
        <v/>
      </c>
      <c r="H399" s="23" t="str">
        <f t="shared" si="13"/>
        <v/>
      </c>
    </row>
    <row r="400" spans="2:8" x14ac:dyDescent="0.15">
      <c r="B400" s="21" t="str">
        <f>IF(H399="","",IF(B399&gt;='Compound Interest Calculator'!$F$10*p,"",B399+1))</f>
        <v/>
      </c>
      <c r="C400" s="27" t="str">
        <f>IF(B400="","",IF(p=52,C399+7,IF(p=26,C399+14,IF(p=24,IF(MOD(B400,2)=0,EDATE('Compound Interest Calculator'!$F$12,B400/2),C399+14),IF(DAY(DATE(YEAR('Compound Interest Calculator'!$F$12),MONTH('Compound Interest Calculator'!$F$12)+(B400-1)*(12/p),DAY('Compound Interest Calculator'!$F$12)))&lt;&gt;DAY('Compound Interest Calculator'!$F$12),DATE(YEAR('Compound Interest Calculator'!$F$12),MONTH('Compound Interest Calculator'!$F$12)+B400*(12/p)+1,0),DATE(YEAR('Compound Interest Calculator'!$F$12),MONTH('Compound Interest Calculator'!$F$12)+B400*(12/p),DAY('Compound Interest Calculator'!$F$12)))))))</f>
        <v/>
      </c>
      <c r="D400" s="25" t="str">
        <f t="shared" si="12"/>
        <v/>
      </c>
      <c r="E400" s="22" t="str">
        <f>IF(B400="","",SUM(D$4:D400)+PV)</f>
        <v/>
      </c>
      <c r="F400" s="22" t="str">
        <f>IF(B400="","",IF('Compound Interest Calculator'!$F$14="Daily",H399*( (1+rate)^(C400-C399)-1 ),H399*rate))</f>
        <v/>
      </c>
      <c r="G400" s="22" t="str">
        <f>IF(D400="","",SUM(F$4:F400))</f>
        <v/>
      </c>
      <c r="H400" s="23" t="str">
        <f t="shared" si="13"/>
        <v/>
      </c>
    </row>
    <row r="401" spans="2:8" x14ac:dyDescent="0.15">
      <c r="B401" s="21" t="str">
        <f>IF(H400="","",IF(B400&gt;='Compound Interest Calculator'!$F$10*p,"",B400+1))</f>
        <v/>
      </c>
      <c r="C401" s="27" t="str">
        <f>IF(B401="","",IF(p=52,C400+7,IF(p=26,C400+14,IF(p=24,IF(MOD(B401,2)=0,EDATE('Compound Interest Calculator'!$F$12,B401/2),C400+14),IF(DAY(DATE(YEAR('Compound Interest Calculator'!$F$12),MONTH('Compound Interest Calculator'!$F$12)+(B401-1)*(12/p),DAY('Compound Interest Calculator'!$F$12)))&lt;&gt;DAY('Compound Interest Calculator'!$F$12),DATE(YEAR('Compound Interest Calculator'!$F$12),MONTH('Compound Interest Calculator'!$F$12)+B401*(12/p)+1,0),DATE(YEAR('Compound Interest Calculator'!$F$12),MONTH('Compound Interest Calculator'!$F$12)+B401*(12/p),DAY('Compound Interest Calculator'!$F$12)))))))</f>
        <v/>
      </c>
      <c r="D401" s="25" t="str">
        <f t="shared" si="12"/>
        <v/>
      </c>
      <c r="E401" s="22" t="str">
        <f>IF(B401="","",SUM(D$4:D401)+PV)</f>
        <v/>
      </c>
      <c r="F401" s="22" t="str">
        <f>IF(B401="","",IF('Compound Interest Calculator'!$F$14="Daily",H400*( (1+rate)^(C401-C400)-1 ),H400*rate))</f>
        <v/>
      </c>
      <c r="G401" s="22" t="str">
        <f>IF(D401="","",SUM(F$4:F401))</f>
        <v/>
      </c>
      <c r="H401" s="23" t="str">
        <f t="shared" si="13"/>
        <v/>
      </c>
    </row>
    <row r="402" spans="2:8" x14ac:dyDescent="0.15">
      <c r="B402" s="21" t="str">
        <f>IF(H401="","",IF(B401&gt;='Compound Interest Calculator'!$F$10*p,"",B401+1))</f>
        <v/>
      </c>
      <c r="C402" s="27" t="str">
        <f>IF(B402="","",IF(p=52,C401+7,IF(p=26,C401+14,IF(p=24,IF(MOD(B402,2)=0,EDATE('Compound Interest Calculator'!$F$12,B402/2),C401+14),IF(DAY(DATE(YEAR('Compound Interest Calculator'!$F$12),MONTH('Compound Interest Calculator'!$F$12)+(B402-1)*(12/p),DAY('Compound Interest Calculator'!$F$12)))&lt;&gt;DAY('Compound Interest Calculator'!$F$12),DATE(YEAR('Compound Interest Calculator'!$F$12),MONTH('Compound Interest Calculator'!$F$12)+B402*(12/p)+1,0),DATE(YEAR('Compound Interest Calculator'!$F$12),MONTH('Compound Interest Calculator'!$F$12)+B402*(12/p),DAY('Compound Interest Calculator'!$F$12)))))))</f>
        <v/>
      </c>
      <c r="D402" s="25" t="str">
        <f t="shared" si="12"/>
        <v/>
      </c>
      <c r="E402" s="22" t="str">
        <f>IF(B402="","",SUM(D$4:D402)+PV)</f>
        <v/>
      </c>
      <c r="F402" s="22" t="str">
        <f>IF(B402="","",IF('Compound Interest Calculator'!$F$14="Daily",H401*( (1+rate)^(C402-C401)-1 ),H401*rate))</f>
        <v/>
      </c>
      <c r="G402" s="22" t="str">
        <f>IF(D402="","",SUM(F$4:F402))</f>
        <v/>
      </c>
      <c r="H402" s="23" t="str">
        <f t="shared" si="13"/>
        <v/>
      </c>
    </row>
    <row r="403" spans="2:8" x14ac:dyDescent="0.15">
      <c r="B403" s="21" t="str">
        <f>IF(H402="","",IF(B402&gt;='Compound Interest Calculator'!$F$10*p,"",B402+1))</f>
        <v/>
      </c>
      <c r="C403" s="27" t="str">
        <f>IF(B403="","",IF(p=52,C402+7,IF(p=26,C402+14,IF(p=24,IF(MOD(B403,2)=0,EDATE('Compound Interest Calculator'!$F$12,B403/2),C402+14),IF(DAY(DATE(YEAR('Compound Interest Calculator'!$F$12),MONTH('Compound Interest Calculator'!$F$12)+(B403-1)*(12/p),DAY('Compound Interest Calculator'!$F$12)))&lt;&gt;DAY('Compound Interest Calculator'!$F$12),DATE(YEAR('Compound Interest Calculator'!$F$12),MONTH('Compound Interest Calculator'!$F$12)+B403*(12/p)+1,0),DATE(YEAR('Compound Interest Calculator'!$F$12),MONTH('Compound Interest Calculator'!$F$12)+B403*(12/p),DAY('Compound Interest Calculator'!$F$12)))))))</f>
        <v/>
      </c>
      <c r="D403" s="25" t="str">
        <f t="shared" si="12"/>
        <v/>
      </c>
      <c r="E403" s="22" t="str">
        <f>IF(B403="","",SUM(D$4:D403)+PV)</f>
        <v/>
      </c>
      <c r="F403" s="22" t="str">
        <f>IF(B403="","",IF('Compound Interest Calculator'!$F$14="Daily",H402*( (1+rate)^(C403-C402)-1 ),H402*rate))</f>
        <v/>
      </c>
      <c r="G403" s="22" t="str">
        <f>IF(D403="","",SUM(F$4:F403))</f>
        <v/>
      </c>
      <c r="H403" s="23" t="str">
        <f t="shared" si="13"/>
        <v/>
      </c>
    </row>
    <row r="404" spans="2:8" x14ac:dyDescent="0.15">
      <c r="B404" s="21" t="str">
        <f>IF(H403="","",IF(B403&gt;='Compound Interest Calculator'!$F$10*p,"",B403+1))</f>
        <v/>
      </c>
      <c r="C404" s="27" t="str">
        <f>IF(B404="","",IF(p=52,C403+7,IF(p=26,C403+14,IF(p=24,IF(MOD(B404,2)=0,EDATE('Compound Interest Calculator'!$F$12,B404/2),C403+14),IF(DAY(DATE(YEAR('Compound Interest Calculator'!$F$12),MONTH('Compound Interest Calculator'!$F$12)+(B404-1)*(12/p),DAY('Compound Interest Calculator'!$F$12)))&lt;&gt;DAY('Compound Interest Calculator'!$F$12),DATE(YEAR('Compound Interest Calculator'!$F$12),MONTH('Compound Interest Calculator'!$F$12)+B404*(12/p)+1,0),DATE(YEAR('Compound Interest Calculator'!$F$12),MONTH('Compound Interest Calculator'!$F$12)+B404*(12/p),DAY('Compound Interest Calculator'!$F$12)))))))</f>
        <v/>
      </c>
      <c r="D404" s="25" t="str">
        <f t="shared" si="12"/>
        <v/>
      </c>
      <c r="E404" s="22" t="str">
        <f>IF(B404="","",SUM(D$4:D404)+PV)</f>
        <v/>
      </c>
      <c r="F404" s="22" t="str">
        <f>IF(B404="","",IF('Compound Interest Calculator'!$F$14="Daily",H403*( (1+rate)^(C404-C403)-1 ),H403*rate))</f>
        <v/>
      </c>
      <c r="G404" s="22" t="str">
        <f>IF(D404="","",SUM(F$4:F404))</f>
        <v/>
      </c>
      <c r="H404" s="23" t="str">
        <f t="shared" si="13"/>
        <v/>
      </c>
    </row>
    <row r="405" spans="2:8" x14ac:dyDescent="0.15">
      <c r="B405" s="21" t="str">
        <f>IF(H404="","",IF(B404&gt;='Compound Interest Calculator'!$F$10*p,"",B404+1))</f>
        <v/>
      </c>
      <c r="C405" s="27" t="str">
        <f>IF(B405="","",IF(p=52,C404+7,IF(p=26,C404+14,IF(p=24,IF(MOD(B405,2)=0,EDATE('Compound Interest Calculator'!$F$12,B405/2),C404+14),IF(DAY(DATE(YEAR('Compound Interest Calculator'!$F$12),MONTH('Compound Interest Calculator'!$F$12)+(B405-1)*(12/p),DAY('Compound Interest Calculator'!$F$12)))&lt;&gt;DAY('Compound Interest Calculator'!$F$12),DATE(YEAR('Compound Interest Calculator'!$F$12),MONTH('Compound Interest Calculator'!$F$12)+B405*(12/p)+1,0),DATE(YEAR('Compound Interest Calculator'!$F$12),MONTH('Compound Interest Calculator'!$F$12)+B405*(12/p),DAY('Compound Interest Calculator'!$F$12)))))))</f>
        <v/>
      </c>
      <c r="D405" s="25" t="str">
        <f t="shared" si="12"/>
        <v/>
      </c>
      <c r="E405" s="22" t="str">
        <f>IF(B405="","",SUM(D$4:D405)+PV)</f>
        <v/>
      </c>
      <c r="F405" s="22" t="str">
        <f>IF(B405="","",IF('Compound Interest Calculator'!$F$14="Daily",H404*( (1+rate)^(C405-C404)-1 ),H404*rate))</f>
        <v/>
      </c>
      <c r="G405" s="22" t="str">
        <f>IF(D405="","",SUM(F$4:F405))</f>
        <v/>
      </c>
      <c r="H405" s="23" t="str">
        <f t="shared" si="13"/>
        <v/>
      </c>
    </row>
    <row r="406" spans="2:8" x14ac:dyDescent="0.15">
      <c r="B406" s="21" t="str">
        <f>IF(H405="","",IF(B405&gt;='Compound Interest Calculator'!$F$10*p,"",B405+1))</f>
        <v/>
      </c>
      <c r="C406" s="27" t="str">
        <f>IF(B406="","",IF(p=52,C405+7,IF(p=26,C405+14,IF(p=24,IF(MOD(B406,2)=0,EDATE('Compound Interest Calculator'!$F$12,B406/2),C405+14),IF(DAY(DATE(YEAR('Compound Interest Calculator'!$F$12),MONTH('Compound Interest Calculator'!$F$12)+(B406-1)*(12/p),DAY('Compound Interest Calculator'!$F$12)))&lt;&gt;DAY('Compound Interest Calculator'!$F$12),DATE(YEAR('Compound Interest Calculator'!$F$12),MONTH('Compound Interest Calculator'!$F$12)+B406*(12/p)+1,0),DATE(YEAR('Compound Interest Calculator'!$F$12),MONTH('Compound Interest Calculator'!$F$12)+B406*(12/p),DAY('Compound Interest Calculator'!$F$12)))))))</f>
        <v/>
      </c>
      <c r="D406" s="25" t="str">
        <f t="shared" si="12"/>
        <v/>
      </c>
      <c r="E406" s="22" t="str">
        <f>IF(B406="","",SUM(D$4:D406)+PV)</f>
        <v/>
      </c>
      <c r="F406" s="22" t="str">
        <f>IF(B406="","",IF('Compound Interest Calculator'!$F$14="Daily",H405*( (1+rate)^(C406-C405)-1 ),H405*rate))</f>
        <v/>
      </c>
      <c r="G406" s="22" t="str">
        <f>IF(D406="","",SUM(F$4:F406))</f>
        <v/>
      </c>
      <c r="H406" s="23" t="str">
        <f t="shared" si="13"/>
        <v/>
      </c>
    </row>
    <row r="407" spans="2:8" x14ac:dyDescent="0.15">
      <c r="B407" s="21" t="str">
        <f>IF(H406="","",IF(B406&gt;='Compound Interest Calculator'!$F$10*p,"",B406+1))</f>
        <v/>
      </c>
      <c r="C407" s="27" t="str">
        <f>IF(B407="","",IF(p=52,C406+7,IF(p=26,C406+14,IF(p=24,IF(MOD(B407,2)=0,EDATE('Compound Interest Calculator'!$F$12,B407/2),C406+14),IF(DAY(DATE(YEAR('Compound Interest Calculator'!$F$12),MONTH('Compound Interest Calculator'!$F$12)+(B407-1)*(12/p),DAY('Compound Interest Calculator'!$F$12)))&lt;&gt;DAY('Compound Interest Calculator'!$F$12),DATE(YEAR('Compound Interest Calculator'!$F$12),MONTH('Compound Interest Calculator'!$F$12)+B407*(12/p)+1,0),DATE(YEAR('Compound Interest Calculator'!$F$12),MONTH('Compound Interest Calculator'!$F$12)+B407*(12/p),DAY('Compound Interest Calculator'!$F$12)))))))</f>
        <v/>
      </c>
      <c r="D407" s="25" t="str">
        <f t="shared" si="12"/>
        <v/>
      </c>
      <c r="E407" s="22" t="str">
        <f>IF(B407="","",SUM(D$4:D407)+PV)</f>
        <v/>
      </c>
      <c r="F407" s="22" t="str">
        <f>IF(B407="","",IF('Compound Interest Calculator'!$F$14="Daily",H406*( (1+rate)^(C407-C406)-1 ),H406*rate))</f>
        <v/>
      </c>
      <c r="G407" s="22" t="str">
        <f>IF(D407="","",SUM(F$4:F407))</f>
        <v/>
      </c>
      <c r="H407" s="23" t="str">
        <f t="shared" si="13"/>
        <v/>
      </c>
    </row>
    <row r="408" spans="2:8" x14ac:dyDescent="0.15">
      <c r="B408" s="21" t="str">
        <f>IF(H407="","",IF(B407&gt;='Compound Interest Calculator'!$F$10*p,"",B407+1))</f>
        <v/>
      </c>
      <c r="C408" s="27" t="str">
        <f>IF(B408="","",IF(p=52,C407+7,IF(p=26,C407+14,IF(p=24,IF(MOD(B408,2)=0,EDATE('Compound Interest Calculator'!$F$12,B408/2),C407+14),IF(DAY(DATE(YEAR('Compound Interest Calculator'!$F$12),MONTH('Compound Interest Calculator'!$F$12)+(B408-1)*(12/p),DAY('Compound Interest Calculator'!$F$12)))&lt;&gt;DAY('Compound Interest Calculator'!$F$12),DATE(YEAR('Compound Interest Calculator'!$F$12),MONTH('Compound Interest Calculator'!$F$12)+B408*(12/p)+1,0),DATE(YEAR('Compound Interest Calculator'!$F$12),MONTH('Compound Interest Calculator'!$F$12)+B408*(12/p),DAY('Compound Interest Calculator'!$F$12)))))))</f>
        <v/>
      </c>
      <c r="D408" s="25" t="str">
        <f t="shared" si="12"/>
        <v/>
      </c>
      <c r="E408" s="22" t="str">
        <f>IF(B408="","",SUM(D$4:D408)+PV)</f>
        <v/>
      </c>
      <c r="F408" s="22" t="str">
        <f>IF(B408="","",IF('Compound Interest Calculator'!$F$14="Daily",H407*( (1+rate)^(C408-C407)-1 ),H407*rate))</f>
        <v/>
      </c>
      <c r="G408" s="22" t="str">
        <f>IF(D408="","",SUM(F$4:F408))</f>
        <v/>
      </c>
      <c r="H408" s="23" t="str">
        <f t="shared" si="13"/>
        <v/>
      </c>
    </row>
    <row r="409" spans="2:8" x14ac:dyDescent="0.15">
      <c r="B409" s="21" t="str">
        <f>IF(H408="","",IF(B408&gt;='Compound Interest Calculator'!$F$10*p,"",B408+1))</f>
        <v/>
      </c>
      <c r="C409" s="27" t="str">
        <f>IF(B409="","",IF(p=52,C408+7,IF(p=26,C408+14,IF(p=24,IF(MOD(B409,2)=0,EDATE('Compound Interest Calculator'!$F$12,B409/2),C408+14),IF(DAY(DATE(YEAR('Compound Interest Calculator'!$F$12),MONTH('Compound Interest Calculator'!$F$12)+(B409-1)*(12/p),DAY('Compound Interest Calculator'!$F$12)))&lt;&gt;DAY('Compound Interest Calculator'!$F$12),DATE(YEAR('Compound Interest Calculator'!$F$12),MONTH('Compound Interest Calculator'!$F$12)+B409*(12/p)+1,0),DATE(YEAR('Compound Interest Calculator'!$F$12),MONTH('Compound Interest Calculator'!$F$12)+B409*(12/p),DAY('Compound Interest Calculator'!$F$12)))))))</f>
        <v/>
      </c>
      <c r="D409" s="25" t="str">
        <f t="shared" si="12"/>
        <v/>
      </c>
      <c r="E409" s="22" t="str">
        <f>IF(B409="","",SUM(D$4:D409)+PV)</f>
        <v/>
      </c>
      <c r="F409" s="22" t="str">
        <f>IF(B409="","",IF('Compound Interest Calculator'!$F$14="Daily",H408*( (1+rate)^(C409-C408)-1 ),H408*rate))</f>
        <v/>
      </c>
      <c r="G409" s="22" t="str">
        <f>IF(D409="","",SUM(F$4:F409))</f>
        <v/>
      </c>
      <c r="H409" s="23" t="str">
        <f t="shared" si="13"/>
        <v/>
      </c>
    </row>
    <row r="410" spans="2:8" x14ac:dyDescent="0.15">
      <c r="B410" s="21" t="str">
        <f>IF(H409="","",IF(B409&gt;='Compound Interest Calculator'!$F$10*p,"",B409+1))</f>
        <v/>
      </c>
      <c r="C410" s="27" t="str">
        <f>IF(B410="","",IF(p=52,C409+7,IF(p=26,C409+14,IF(p=24,IF(MOD(B410,2)=0,EDATE('Compound Interest Calculator'!$F$12,B410/2),C409+14),IF(DAY(DATE(YEAR('Compound Interest Calculator'!$F$12),MONTH('Compound Interest Calculator'!$F$12)+(B410-1)*(12/p),DAY('Compound Interest Calculator'!$F$12)))&lt;&gt;DAY('Compound Interest Calculator'!$F$12),DATE(YEAR('Compound Interest Calculator'!$F$12),MONTH('Compound Interest Calculator'!$F$12)+B410*(12/p)+1,0),DATE(YEAR('Compound Interest Calculator'!$F$12),MONTH('Compound Interest Calculator'!$F$12)+B410*(12/p),DAY('Compound Interest Calculator'!$F$12)))))))</f>
        <v/>
      </c>
      <c r="D410" s="25" t="str">
        <f t="shared" si="12"/>
        <v/>
      </c>
      <c r="E410" s="22" t="str">
        <f>IF(B410="","",SUM(D$4:D410)+PV)</f>
        <v/>
      </c>
      <c r="F410" s="22" t="str">
        <f>IF(B410="","",IF('Compound Interest Calculator'!$F$14="Daily",H409*( (1+rate)^(C410-C409)-1 ),H409*rate))</f>
        <v/>
      </c>
      <c r="G410" s="22" t="str">
        <f>IF(D410="","",SUM(F$4:F410))</f>
        <v/>
      </c>
      <c r="H410" s="23" t="str">
        <f t="shared" si="13"/>
        <v/>
      </c>
    </row>
    <row r="411" spans="2:8" x14ac:dyDescent="0.15">
      <c r="B411" s="21" t="str">
        <f>IF(H410="","",IF(B410&gt;='Compound Interest Calculator'!$F$10*p,"",B410+1))</f>
        <v/>
      </c>
      <c r="C411" s="27" t="str">
        <f>IF(B411="","",IF(p=52,C410+7,IF(p=26,C410+14,IF(p=24,IF(MOD(B411,2)=0,EDATE('Compound Interest Calculator'!$F$12,B411/2),C410+14),IF(DAY(DATE(YEAR('Compound Interest Calculator'!$F$12),MONTH('Compound Interest Calculator'!$F$12)+(B411-1)*(12/p),DAY('Compound Interest Calculator'!$F$12)))&lt;&gt;DAY('Compound Interest Calculator'!$F$12),DATE(YEAR('Compound Interest Calculator'!$F$12),MONTH('Compound Interest Calculator'!$F$12)+B411*(12/p)+1,0),DATE(YEAR('Compound Interest Calculator'!$F$12),MONTH('Compound Interest Calculator'!$F$12)+B411*(12/p),DAY('Compound Interest Calculator'!$F$12)))))))</f>
        <v/>
      </c>
      <c r="D411" s="25" t="str">
        <f t="shared" si="12"/>
        <v/>
      </c>
      <c r="E411" s="22" t="str">
        <f>IF(B411="","",SUM(D$4:D411)+PV)</f>
        <v/>
      </c>
      <c r="F411" s="22" t="str">
        <f>IF(B411="","",IF('Compound Interest Calculator'!$F$14="Daily",H410*( (1+rate)^(C411-C410)-1 ),H410*rate))</f>
        <v/>
      </c>
      <c r="G411" s="22" t="str">
        <f>IF(D411="","",SUM(F$4:F411))</f>
        <v/>
      </c>
      <c r="H411" s="23" t="str">
        <f t="shared" si="13"/>
        <v/>
      </c>
    </row>
    <row r="412" spans="2:8" x14ac:dyDescent="0.15">
      <c r="B412" s="21" t="str">
        <f>IF(H411="","",IF(B411&gt;='Compound Interest Calculator'!$F$10*p,"",B411+1))</f>
        <v/>
      </c>
      <c r="C412" s="27" t="str">
        <f>IF(B412="","",IF(p=52,C411+7,IF(p=26,C411+14,IF(p=24,IF(MOD(B412,2)=0,EDATE('Compound Interest Calculator'!$F$12,B412/2),C411+14),IF(DAY(DATE(YEAR('Compound Interest Calculator'!$F$12),MONTH('Compound Interest Calculator'!$F$12)+(B412-1)*(12/p),DAY('Compound Interest Calculator'!$F$12)))&lt;&gt;DAY('Compound Interest Calculator'!$F$12),DATE(YEAR('Compound Interest Calculator'!$F$12),MONTH('Compound Interest Calculator'!$F$12)+B412*(12/p)+1,0),DATE(YEAR('Compound Interest Calculator'!$F$12),MONTH('Compound Interest Calculator'!$F$12)+B412*(12/p),DAY('Compound Interest Calculator'!$F$12)))))))</f>
        <v/>
      </c>
      <c r="D412" s="25" t="str">
        <f t="shared" si="12"/>
        <v/>
      </c>
      <c r="E412" s="22" t="str">
        <f>IF(B412="","",SUM(D$4:D412)+PV)</f>
        <v/>
      </c>
      <c r="F412" s="22" t="str">
        <f>IF(B412="","",IF('Compound Interest Calculator'!$F$14="Daily",H411*( (1+rate)^(C412-C411)-1 ),H411*rate))</f>
        <v/>
      </c>
      <c r="G412" s="22" t="str">
        <f>IF(D412="","",SUM(F$4:F412))</f>
        <v/>
      </c>
      <c r="H412" s="23" t="str">
        <f t="shared" si="13"/>
        <v/>
      </c>
    </row>
    <row r="413" spans="2:8" x14ac:dyDescent="0.15">
      <c r="B413" s="21" t="str">
        <f>IF(H412="","",IF(B412&gt;='Compound Interest Calculator'!$F$10*p,"",B412+1))</f>
        <v/>
      </c>
      <c r="C413" s="27" t="str">
        <f>IF(B413="","",IF(p=52,C412+7,IF(p=26,C412+14,IF(p=24,IF(MOD(B413,2)=0,EDATE('Compound Interest Calculator'!$F$12,B413/2),C412+14),IF(DAY(DATE(YEAR('Compound Interest Calculator'!$F$12),MONTH('Compound Interest Calculator'!$F$12)+(B413-1)*(12/p),DAY('Compound Interest Calculator'!$F$12)))&lt;&gt;DAY('Compound Interest Calculator'!$F$12),DATE(YEAR('Compound Interest Calculator'!$F$12),MONTH('Compound Interest Calculator'!$F$12)+B413*(12/p)+1,0),DATE(YEAR('Compound Interest Calculator'!$F$12),MONTH('Compound Interest Calculator'!$F$12)+B413*(12/p),DAY('Compound Interest Calculator'!$F$12)))))))</f>
        <v/>
      </c>
      <c r="D413" s="25" t="str">
        <f t="shared" si="12"/>
        <v/>
      </c>
      <c r="E413" s="22" t="str">
        <f>IF(B413="","",SUM(D$4:D413)+PV)</f>
        <v/>
      </c>
      <c r="F413" s="22" t="str">
        <f>IF(B413="","",IF('Compound Interest Calculator'!$F$14="Daily",H412*( (1+rate)^(C413-C412)-1 ),H412*rate))</f>
        <v/>
      </c>
      <c r="G413" s="22" t="str">
        <f>IF(D413="","",SUM(F$4:F413))</f>
        <v/>
      </c>
      <c r="H413" s="23" t="str">
        <f t="shared" si="13"/>
        <v/>
      </c>
    </row>
    <row r="414" spans="2:8" x14ac:dyDescent="0.15">
      <c r="B414" s="21" t="str">
        <f>IF(H413="","",IF(B413&gt;='Compound Interest Calculator'!$F$10*p,"",B413+1))</f>
        <v/>
      </c>
      <c r="C414" s="27" t="str">
        <f>IF(B414="","",IF(p=52,C413+7,IF(p=26,C413+14,IF(p=24,IF(MOD(B414,2)=0,EDATE('Compound Interest Calculator'!$F$12,B414/2),C413+14),IF(DAY(DATE(YEAR('Compound Interest Calculator'!$F$12),MONTH('Compound Interest Calculator'!$F$12)+(B414-1)*(12/p),DAY('Compound Interest Calculator'!$F$12)))&lt;&gt;DAY('Compound Interest Calculator'!$F$12),DATE(YEAR('Compound Interest Calculator'!$F$12),MONTH('Compound Interest Calculator'!$F$12)+B414*(12/p)+1,0),DATE(YEAR('Compound Interest Calculator'!$F$12),MONTH('Compound Interest Calculator'!$F$12)+B414*(12/p),DAY('Compound Interest Calculator'!$F$12)))))))</f>
        <v/>
      </c>
      <c r="D414" s="25" t="str">
        <f t="shared" si="12"/>
        <v/>
      </c>
      <c r="E414" s="22" t="str">
        <f>IF(B414="","",SUM(D$4:D414)+PV)</f>
        <v/>
      </c>
      <c r="F414" s="22" t="str">
        <f>IF(B414="","",IF('Compound Interest Calculator'!$F$14="Daily",H413*( (1+rate)^(C414-C413)-1 ),H413*rate))</f>
        <v/>
      </c>
      <c r="G414" s="22" t="str">
        <f>IF(D414="","",SUM(F$4:F414))</f>
        <v/>
      </c>
      <c r="H414" s="23" t="str">
        <f t="shared" si="13"/>
        <v/>
      </c>
    </row>
    <row r="415" spans="2:8" x14ac:dyDescent="0.15">
      <c r="B415" s="21" t="str">
        <f>IF(H414="","",IF(B414&gt;='Compound Interest Calculator'!$F$10*p,"",B414+1))</f>
        <v/>
      </c>
      <c r="C415" s="27" t="str">
        <f>IF(B415="","",IF(p=52,C414+7,IF(p=26,C414+14,IF(p=24,IF(MOD(B415,2)=0,EDATE('Compound Interest Calculator'!$F$12,B415/2),C414+14),IF(DAY(DATE(YEAR('Compound Interest Calculator'!$F$12),MONTH('Compound Interest Calculator'!$F$12)+(B415-1)*(12/p),DAY('Compound Interest Calculator'!$F$12)))&lt;&gt;DAY('Compound Interest Calculator'!$F$12),DATE(YEAR('Compound Interest Calculator'!$F$12),MONTH('Compound Interest Calculator'!$F$12)+B415*(12/p)+1,0),DATE(YEAR('Compound Interest Calculator'!$F$12),MONTH('Compound Interest Calculator'!$F$12)+B415*(12/p),DAY('Compound Interest Calculator'!$F$12)))))))</f>
        <v/>
      </c>
      <c r="D415" s="25" t="str">
        <f t="shared" si="12"/>
        <v/>
      </c>
      <c r="E415" s="22" t="str">
        <f>IF(B415="","",SUM(D$4:D415)+PV)</f>
        <v/>
      </c>
      <c r="F415" s="22" t="str">
        <f>IF(B415="","",IF('Compound Interest Calculator'!$F$14="Daily",H414*( (1+rate)^(C415-C414)-1 ),H414*rate))</f>
        <v/>
      </c>
      <c r="G415" s="22" t="str">
        <f>IF(D415="","",SUM(F$4:F415))</f>
        <v/>
      </c>
      <c r="H415" s="23" t="str">
        <f t="shared" si="13"/>
        <v/>
      </c>
    </row>
    <row r="416" spans="2:8" x14ac:dyDescent="0.15">
      <c r="B416" s="21" t="str">
        <f>IF(H415="","",IF(B415&gt;='Compound Interest Calculator'!$F$10*p,"",B415+1))</f>
        <v/>
      </c>
      <c r="C416" s="27" t="str">
        <f>IF(B416="","",IF(p=52,C415+7,IF(p=26,C415+14,IF(p=24,IF(MOD(B416,2)=0,EDATE('Compound Interest Calculator'!$F$12,B416/2),C415+14),IF(DAY(DATE(YEAR('Compound Interest Calculator'!$F$12),MONTH('Compound Interest Calculator'!$F$12)+(B416-1)*(12/p),DAY('Compound Interest Calculator'!$F$12)))&lt;&gt;DAY('Compound Interest Calculator'!$F$12),DATE(YEAR('Compound Interest Calculator'!$F$12),MONTH('Compound Interest Calculator'!$F$12)+B416*(12/p)+1,0),DATE(YEAR('Compound Interest Calculator'!$F$12),MONTH('Compound Interest Calculator'!$F$12)+B416*(12/p),DAY('Compound Interest Calculator'!$F$12)))))))</f>
        <v/>
      </c>
      <c r="D416" s="25" t="str">
        <f t="shared" si="12"/>
        <v/>
      </c>
      <c r="E416" s="22" t="str">
        <f>IF(B416="","",SUM(D$4:D416)+PV)</f>
        <v/>
      </c>
      <c r="F416" s="22" t="str">
        <f>IF(B416="","",IF('Compound Interest Calculator'!$F$14="Daily",H415*( (1+rate)^(C416-C415)-1 ),H415*rate))</f>
        <v/>
      </c>
      <c r="G416" s="22" t="str">
        <f>IF(D416="","",SUM(F$4:F416))</f>
        <v/>
      </c>
      <c r="H416" s="23" t="str">
        <f t="shared" si="13"/>
        <v/>
      </c>
    </row>
    <row r="417" spans="2:8" x14ac:dyDescent="0.15">
      <c r="B417" s="21" t="str">
        <f>IF(H416="","",IF(B416&gt;='Compound Interest Calculator'!$F$10*p,"",B416+1))</f>
        <v/>
      </c>
      <c r="C417" s="27" t="str">
        <f>IF(B417="","",IF(p=52,C416+7,IF(p=26,C416+14,IF(p=24,IF(MOD(B417,2)=0,EDATE('Compound Interest Calculator'!$F$12,B417/2),C416+14),IF(DAY(DATE(YEAR('Compound Interest Calculator'!$F$12),MONTH('Compound Interest Calculator'!$F$12)+(B417-1)*(12/p),DAY('Compound Interest Calculator'!$F$12)))&lt;&gt;DAY('Compound Interest Calculator'!$F$12),DATE(YEAR('Compound Interest Calculator'!$F$12),MONTH('Compound Interest Calculator'!$F$12)+B417*(12/p)+1,0),DATE(YEAR('Compound Interest Calculator'!$F$12),MONTH('Compound Interest Calculator'!$F$12)+B417*(12/p),DAY('Compound Interest Calculator'!$F$12)))))))</f>
        <v/>
      </c>
      <c r="D417" s="25" t="str">
        <f t="shared" si="12"/>
        <v/>
      </c>
      <c r="E417" s="22" t="str">
        <f>IF(B417="","",SUM(D$4:D417)+PV)</f>
        <v/>
      </c>
      <c r="F417" s="22" t="str">
        <f>IF(B417="","",IF('Compound Interest Calculator'!$F$14="Daily",H416*( (1+rate)^(C417-C416)-1 ),H416*rate))</f>
        <v/>
      </c>
      <c r="G417" s="22" t="str">
        <f>IF(D417="","",SUM(F$4:F417))</f>
        <v/>
      </c>
      <c r="H417" s="23" t="str">
        <f t="shared" si="13"/>
        <v/>
      </c>
    </row>
    <row r="418" spans="2:8" x14ac:dyDescent="0.15">
      <c r="B418" s="21" t="str">
        <f>IF(H417="","",IF(B417&gt;='Compound Interest Calculator'!$F$10*p,"",B417+1))</f>
        <v/>
      </c>
      <c r="C418" s="27" t="str">
        <f>IF(B418="","",IF(p=52,C417+7,IF(p=26,C417+14,IF(p=24,IF(MOD(B418,2)=0,EDATE('Compound Interest Calculator'!$F$12,B418/2),C417+14),IF(DAY(DATE(YEAR('Compound Interest Calculator'!$F$12),MONTH('Compound Interest Calculator'!$F$12)+(B418-1)*(12/p),DAY('Compound Interest Calculator'!$F$12)))&lt;&gt;DAY('Compound Interest Calculator'!$F$12),DATE(YEAR('Compound Interest Calculator'!$F$12),MONTH('Compound Interest Calculator'!$F$12)+B418*(12/p)+1,0),DATE(YEAR('Compound Interest Calculator'!$F$12),MONTH('Compound Interest Calculator'!$F$12)+B418*(12/p),DAY('Compound Interest Calculator'!$F$12)))))))</f>
        <v/>
      </c>
      <c r="D418" s="25" t="str">
        <f t="shared" si="12"/>
        <v/>
      </c>
      <c r="E418" s="22" t="str">
        <f>IF(B418="","",SUM(D$4:D418)+PV)</f>
        <v/>
      </c>
      <c r="F418" s="22" t="str">
        <f>IF(B418="","",IF('Compound Interest Calculator'!$F$14="Daily",H417*( (1+rate)^(C418-C417)-1 ),H417*rate))</f>
        <v/>
      </c>
      <c r="G418" s="22" t="str">
        <f>IF(D418="","",SUM(F$4:F418))</f>
        <v/>
      </c>
      <c r="H418" s="23" t="str">
        <f t="shared" si="13"/>
        <v/>
      </c>
    </row>
    <row r="419" spans="2:8" x14ac:dyDescent="0.15">
      <c r="B419" s="21" t="str">
        <f>IF(H418="","",IF(B418&gt;='Compound Interest Calculator'!$F$10*p,"",B418+1))</f>
        <v/>
      </c>
      <c r="C419" s="27" t="str">
        <f>IF(B419="","",IF(p=52,C418+7,IF(p=26,C418+14,IF(p=24,IF(MOD(B419,2)=0,EDATE('Compound Interest Calculator'!$F$12,B419/2),C418+14),IF(DAY(DATE(YEAR('Compound Interest Calculator'!$F$12),MONTH('Compound Interest Calculator'!$F$12)+(B419-1)*(12/p),DAY('Compound Interest Calculator'!$F$12)))&lt;&gt;DAY('Compound Interest Calculator'!$F$12),DATE(YEAR('Compound Interest Calculator'!$F$12),MONTH('Compound Interest Calculator'!$F$12)+B419*(12/p)+1,0),DATE(YEAR('Compound Interest Calculator'!$F$12),MONTH('Compound Interest Calculator'!$F$12)+B419*(12/p),DAY('Compound Interest Calculator'!$F$12)))))))</f>
        <v/>
      </c>
      <c r="D419" s="25" t="str">
        <f t="shared" si="12"/>
        <v/>
      </c>
      <c r="E419" s="22" t="str">
        <f>IF(B419="","",SUM(D$4:D419)+PV)</f>
        <v/>
      </c>
      <c r="F419" s="22" t="str">
        <f>IF(B419="","",IF('Compound Interest Calculator'!$F$14="Daily",H418*( (1+rate)^(C419-C418)-1 ),H418*rate))</f>
        <v/>
      </c>
      <c r="G419" s="22" t="str">
        <f>IF(D419="","",SUM(F$4:F419))</f>
        <v/>
      </c>
      <c r="H419" s="23" t="str">
        <f t="shared" si="13"/>
        <v/>
      </c>
    </row>
    <row r="420" spans="2:8" x14ac:dyDescent="0.15">
      <c r="B420" s="21" t="str">
        <f>IF(H419="","",IF(B419&gt;='Compound Interest Calculator'!$F$10*p,"",B419+1))</f>
        <v/>
      </c>
      <c r="C420" s="27" t="str">
        <f>IF(B420="","",IF(p=52,C419+7,IF(p=26,C419+14,IF(p=24,IF(MOD(B420,2)=0,EDATE('Compound Interest Calculator'!$F$12,B420/2),C419+14),IF(DAY(DATE(YEAR('Compound Interest Calculator'!$F$12),MONTH('Compound Interest Calculator'!$F$12)+(B420-1)*(12/p),DAY('Compound Interest Calculator'!$F$12)))&lt;&gt;DAY('Compound Interest Calculator'!$F$12),DATE(YEAR('Compound Interest Calculator'!$F$12),MONTH('Compound Interest Calculator'!$F$12)+B420*(12/p)+1,0),DATE(YEAR('Compound Interest Calculator'!$F$12),MONTH('Compound Interest Calculator'!$F$12)+B420*(12/p),DAY('Compound Interest Calculator'!$F$12)))))))</f>
        <v/>
      </c>
      <c r="D420" s="25" t="str">
        <f t="shared" si="12"/>
        <v/>
      </c>
      <c r="E420" s="22" t="str">
        <f>IF(B420="","",SUM(D$4:D420)+PV)</f>
        <v/>
      </c>
      <c r="F420" s="22" t="str">
        <f>IF(B420="","",IF('Compound Interest Calculator'!$F$14="Daily",H419*( (1+rate)^(C420-C419)-1 ),H419*rate))</f>
        <v/>
      </c>
      <c r="G420" s="22" t="str">
        <f>IF(D420="","",SUM(F$4:F420))</f>
        <v/>
      </c>
      <c r="H420" s="23" t="str">
        <f t="shared" si="13"/>
        <v/>
      </c>
    </row>
    <row r="421" spans="2:8" x14ac:dyDescent="0.15">
      <c r="B421" s="21" t="str">
        <f>IF(H420="","",IF(B420&gt;='Compound Interest Calculator'!$F$10*p,"",B420+1))</f>
        <v/>
      </c>
      <c r="C421" s="27" t="str">
        <f>IF(B421="","",IF(p=52,C420+7,IF(p=26,C420+14,IF(p=24,IF(MOD(B421,2)=0,EDATE('Compound Interest Calculator'!$F$12,B421/2),C420+14),IF(DAY(DATE(YEAR('Compound Interest Calculator'!$F$12),MONTH('Compound Interest Calculator'!$F$12)+(B421-1)*(12/p),DAY('Compound Interest Calculator'!$F$12)))&lt;&gt;DAY('Compound Interest Calculator'!$F$12),DATE(YEAR('Compound Interest Calculator'!$F$12),MONTH('Compound Interest Calculator'!$F$12)+B421*(12/p)+1,0),DATE(YEAR('Compound Interest Calculator'!$F$12),MONTH('Compound Interest Calculator'!$F$12)+B421*(12/p),DAY('Compound Interest Calculator'!$F$12)))))))</f>
        <v/>
      </c>
      <c r="D421" s="25" t="str">
        <f t="shared" si="12"/>
        <v/>
      </c>
      <c r="E421" s="22" t="str">
        <f>IF(B421="","",SUM(D$4:D421)+PV)</f>
        <v/>
      </c>
      <c r="F421" s="22" t="str">
        <f>IF(B421="","",IF('Compound Interest Calculator'!$F$14="Daily",H420*( (1+rate)^(C421-C420)-1 ),H420*rate))</f>
        <v/>
      </c>
      <c r="G421" s="22" t="str">
        <f>IF(D421="","",SUM(F$4:F421))</f>
        <v/>
      </c>
      <c r="H421" s="23" t="str">
        <f t="shared" si="13"/>
        <v/>
      </c>
    </row>
    <row r="422" spans="2:8" x14ac:dyDescent="0.15">
      <c r="B422" s="21" t="str">
        <f>IF(H421="","",IF(B421&gt;='Compound Interest Calculator'!$F$10*p,"",B421+1))</f>
        <v/>
      </c>
      <c r="C422" s="27" t="str">
        <f>IF(B422="","",IF(p=52,C421+7,IF(p=26,C421+14,IF(p=24,IF(MOD(B422,2)=0,EDATE('Compound Interest Calculator'!$F$12,B422/2),C421+14),IF(DAY(DATE(YEAR('Compound Interest Calculator'!$F$12),MONTH('Compound Interest Calculator'!$F$12)+(B422-1)*(12/p),DAY('Compound Interest Calculator'!$F$12)))&lt;&gt;DAY('Compound Interest Calculator'!$F$12),DATE(YEAR('Compound Interest Calculator'!$F$12),MONTH('Compound Interest Calculator'!$F$12)+B422*(12/p)+1,0),DATE(YEAR('Compound Interest Calculator'!$F$12),MONTH('Compound Interest Calculator'!$F$12)+B422*(12/p),DAY('Compound Interest Calculator'!$F$12)))))))</f>
        <v/>
      </c>
      <c r="D422" s="25" t="str">
        <f t="shared" si="12"/>
        <v/>
      </c>
      <c r="E422" s="22" t="str">
        <f>IF(B422="","",SUM(D$4:D422)+PV)</f>
        <v/>
      </c>
      <c r="F422" s="22" t="str">
        <f>IF(B422="","",IF('Compound Interest Calculator'!$F$14="Daily",H421*( (1+rate)^(C422-C421)-1 ),H421*rate))</f>
        <v/>
      </c>
      <c r="G422" s="22" t="str">
        <f>IF(D422="","",SUM(F$4:F422))</f>
        <v/>
      </c>
      <c r="H422" s="23" t="str">
        <f t="shared" si="13"/>
        <v/>
      </c>
    </row>
    <row r="423" spans="2:8" x14ac:dyDescent="0.15">
      <c r="B423" s="21" t="str">
        <f>IF(H422="","",IF(B422&gt;='Compound Interest Calculator'!$F$10*p,"",B422+1))</f>
        <v/>
      </c>
      <c r="C423" s="27" t="str">
        <f>IF(B423="","",IF(p=52,C422+7,IF(p=26,C422+14,IF(p=24,IF(MOD(B423,2)=0,EDATE('Compound Interest Calculator'!$F$12,B423/2),C422+14),IF(DAY(DATE(YEAR('Compound Interest Calculator'!$F$12),MONTH('Compound Interest Calculator'!$F$12)+(B423-1)*(12/p),DAY('Compound Interest Calculator'!$F$12)))&lt;&gt;DAY('Compound Interest Calculator'!$F$12),DATE(YEAR('Compound Interest Calculator'!$F$12),MONTH('Compound Interest Calculator'!$F$12)+B423*(12/p)+1,0),DATE(YEAR('Compound Interest Calculator'!$F$12),MONTH('Compound Interest Calculator'!$F$12)+B423*(12/p),DAY('Compound Interest Calculator'!$F$12)))))))</f>
        <v/>
      </c>
      <c r="D423" s="25" t="str">
        <f t="shared" si="12"/>
        <v/>
      </c>
      <c r="E423" s="22" t="str">
        <f>IF(B423="","",SUM(D$4:D423)+PV)</f>
        <v/>
      </c>
      <c r="F423" s="22" t="str">
        <f>IF(B423="","",IF('Compound Interest Calculator'!$F$14="Daily",H422*( (1+rate)^(C423-C422)-1 ),H422*rate))</f>
        <v/>
      </c>
      <c r="G423" s="22" t="str">
        <f>IF(D423="","",SUM(F$4:F423))</f>
        <v/>
      </c>
      <c r="H423" s="23" t="str">
        <f t="shared" si="13"/>
        <v/>
      </c>
    </row>
    <row r="424" spans="2:8" x14ac:dyDescent="0.15">
      <c r="B424" s="21" t="str">
        <f>IF(H423="","",IF(B423&gt;='Compound Interest Calculator'!$F$10*p,"",B423+1))</f>
        <v/>
      </c>
      <c r="C424" s="27" t="str">
        <f>IF(B424="","",IF(p=52,C423+7,IF(p=26,C423+14,IF(p=24,IF(MOD(B424,2)=0,EDATE('Compound Interest Calculator'!$F$12,B424/2),C423+14),IF(DAY(DATE(YEAR('Compound Interest Calculator'!$F$12),MONTH('Compound Interest Calculator'!$F$12)+(B424-1)*(12/p),DAY('Compound Interest Calculator'!$F$12)))&lt;&gt;DAY('Compound Interest Calculator'!$F$12),DATE(YEAR('Compound Interest Calculator'!$F$12),MONTH('Compound Interest Calculator'!$F$12)+B424*(12/p)+1,0),DATE(YEAR('Compound Interest Calculator'!$F$12),MONTH('Compound Interest Calculator'!$F$12)+B424*(12/p),DAY('Compound Interest Calculator'!$F$12)))))))</f>
        <v/>
      </c>
      <c r="D424" s="25" t="str">
        <f t="shared" si="12"/>
        <v/>
      </c>
      <c r="E424" s="22" t="str">
        <f>IF(B424="","",SUM(D$4:D424)+PV)</f>
        <v/>
      </c>
      <c r="F424" s="22" t="str">
        <f>IF(B424="","",IF('Compound Interest Calculator'!$F$14="Daily",H423*( (1+rate)^(C424-C423)-1 ),H423*rate))</f>
        <v/>
      </c>
      <c r="G424" s="22" t="str">
        <f>IF(D424="","",SUM(F$4:F424))</f>
        <v/>
      </c>
      <c r="H424" s="23" t="str">
        <f t="shared" si="13"/>
        <v/>
      </c>
    </row>
    <row r="425" spans="2:8" x14ac:dyDescent="0.15">
      <c r="B425" s="21" t="str">
        <f>IF(H424="","",IF(B424&gt;='Compound Interest Calculator'!$F$10*p,"",B424+1))</f>
        <v/>
      </c>
      <c r="C425" s="27" t="str">
        <f>IF(B425="","",IF(p=52,C424+7,IF(p=26,C424+14,IF(p=24,IF(MOD(B425,2)=0,EDATE('Compound Interest Calculator'!$F$12,B425/2),C424+14),IF(DAY(DATE(YEAR('Compound Interest Calculator'!$F$12),MONTH('Compound Interest Calculator'!$F$12)+(B425-1)*(12/p),DAY('Compound Interest Calculator'!$F$12)))&lt;&gt;DAY('Compound Interest Calculator'!$F$12),DATE(YEAR('Compound Interest Calculator'!$F$12),MONTH('Compound Interest Calculator'!$F$12)+B425*(12/p)+1,0),DATE(YEAR('Compound Interest Calculator'!$F$12),MONTH('Compound Interest Calculator'!$F$12)+B425*(12/p),DAY('Compound Interest Calculator'!$F$12)))))))</f>
        <v/>
      </c>
      <c r="D425" s="25" t="str">
        <f t="shared" si="12"/>
        <v/>
      </c>
      <c r="E425" s="22" t="str">
        <f>IF(B425="","",SUM(D$4:D425)+PV)</f>
        <v/>
      </c>
      <c r="F425" s="22" t="str">
        <f>IF(B425="","",IF('Compound Interest Calculator'!$F$14="Daily",H424*( (1+rate)^(C425-C424)-1 ),H424*rate))</f>
        <v/>
      </c>
      <c r="G425" s="22" t="str">
        <f>IF(D425="","",SUM(F$4:F425))</f>
        <v/>
      </c>
      <c r="H425" s="23" t="str">
        <f t="shared" si="13"/>
        <v/>
      </c>
    </row>
    <row r="426" spans="2:8" x14ac:dyDescent="0.15">
      <c r="B426" s="21" t="str">
        <f>IF(H425="","",IF(B425&gt;='Compound Interest Calculator'!$F$10*p,"",B425+1))</f>
        <v/>
      </c>
      <c r="C426" s="27" t="str">
        <f>IF(B426="","",IF(p=52,C425+7,IF(p=26,C425+14,IF(p=24,IF(MOD(B426,2)=0,EDATE('Compound Interest Calculator'!$F$12,B426/2),C425+14),IF(DAY(DATE(YEAR('Compound Interest Calculator'!$F$12),MONTH('Compound Interest Calculator'!$F$12)+(B426-1)*(12/p),DAY('Compound Interest Calculator'!$F$12)))&lt;&gt;DAY('Compound Interest Calculator'!$F$12),DATE(YEAR('Compound Interest Calculator'!$F$12),MONTH('Compound Interest Calculator'!$F$12)+B426*(12/p)+1,0),DATE(YEAR('Compound Interest Calculator'!$F$12),MONTH('Compound Interest Calculator'!$F$12)+B426*(12/p),DAY('Compound Interest Calculator'!$F$12)))))))</f>
        <v/>
      </c>
      <c r="D426" s="25" t="str">
        <f t="shared" si="12"/>
        <v/>
      </c>
      <c r="E426" s="22" t="str">
        <f>IF(B426="","",SUM(D$4:D426)+PV)</f>
        <v/>
      </c>
      <c r="F426" s="22" t="str">
        <f>IF(B426="","",IF('Compound Interest Calculator'!$F$14="Daily",H425*( (1+rate)^(C426-C425)-1 ),H425*rate))</f>
        <v/>
      </c>
      <c r="G426" s="22" t="str">
        <f>IF(D426="","",SUM(F$4:F426))</f>
        <v/>
      </c>
      <c r="H426" s="23" t="str">
        <f t="shared" si="13"/>
        <v/>
      </c>
    </row>
    <row r="427" spans="2:8" x14ac:dyDescent="0.15">
      <c r="B427" s="21" t="str">
        <f>IF(H426="","",IF(B426&gt;='Compound Interest Calculator'!$F$10*p,"",B426+1))</f>
        <v/>
      </c>
      <c r="C427" s="27" t="str">
        <f>IF(B427="","",IF(p=52,C426+7,IF(p=26,C426+14,IF(p=24,IF(MOD(B427,2)=0,EDATE('Compound Interest Calculator'!$F$12,B427/2),C426+14),IF(DAY(DATE(YEAR('Compound Interest Calculator'!$F$12),MONTH('Compound Interest Calculator'!$F$12)+(B427-1)*(12/p),DAY('Compound Interest Calculator'!$F$12)))&lt;&gt;DAY('Compound Interest Calculator'!$F$12),DATE(YEAR('Compound Interest Calculator'!$F$12),MONTH('Compound Interest Calculator'!$F$12)+B427*(12/p)+1,0),DATE(YEAR('Compound Interest Calculator'!$F$12),MONTH('Compound Interest Calculator'!$F$12)+B427*(12/p),DAY('Compound Interest Calculator'!$F$12)))))))</f>
        <v/>
      </c>
      <c r="D427" s="25" t="str">
        <f t="shared" si="12"/>
        <v/>
      </c>
      <c r="E427" s="22" t="str">
        <f>IF(B427="","",SUM(D$4:D427)+PV)</f>
        <v/>
      </c>
      <c r="F427" s="22" t="str">
        <f>IF(B427="","",IF('Compound Interest Calculator'!$F$14="Daily",H426*( (1+rate)^(C427-C426)-1 ),H426*rate))</f>
        <v/>
      </c>
      <c r="G427" s="22" t="str">
        <f>IF(D427="","",SUM(F$4:F427))</f>
        <v/>
      </c>
      <c r="H427" s="23" t="str">
        <f t="shared" si="13"/>
        <v/>
      </c>
    </row>
    <row r="428" spans="2:8" x14ac:dyDescent="0.15">
      <c r="B428" s="21" t="str">
        <f>IF(H427="","",IF(B427&gt;='Compound Interest Calculator'!$F$10*p,"",B427+1))</f>
        <v/>
      </c>
      <c r="C428" s="27" t="str">
        <f>IF(B428="","",IF(p=52,C427+7,IF(p=26,C427+14,IF(p=24,IF(MOD(B428,2)=0,EDATE('Compound Interest Calculator'!$F$12,B428/2),C427+14),IF(DAY(DATE(YEAR('Compound Interest Calculator'!$F$12),MONTH('Compound Interest Calculator'!$F$12)+(B428-1)*(12/p),DAY('Compound Interest Calculator'!$F$12)))&lt;&gt;DAY('Compound Interest Calculator'!$F$12),DATE(YEAR('Compound Interest Calculator'!$F$12),MONTH('Compound Interest Calculator'!$F$12)+B428*(12/p)+1,0),DATE(YEAR('Compound Interest Calculator'!$F$12),MONTH('Compound Interest Calculator'!$F$12)+B428*(12/p),DAY('Compound Interest Calculator'!$F$12)))))))</f>
        <v/>
      </c>
      <c r="D428" s="25" t="str">
        <f t="shared" si="12"/>
        <v/>
      </c>
      <c r="E428" s="22" t="str">
        <f>IF(B428="","",SUM(D$4:D428)+PV)</f>
        <v/>
      </c>
      <c r="F428" s="22" t="str">
        <f>IF(B428="","",IF('Compound Interest Calculator'!$F$14="Daily",H427*( (1+rate)^(C428-C427)-1 ),H427*rate))</f>
        <v/>
      </c>
      <c r="G428" s="22" t="str">
        <f>IF(D428="","",SUM(F$4:F428))</f>
        <v/>
      </c>
      <c r="H428" s="23" t="str">
        <f t="shared" si="13"/>
        <v/>
      </c>
    </row>
    <row r="429" spans="2:8" x14ac:dyDescent="0.15">
      <c r="B429" s="21" t="str">
        <f>IF(H428="","",IF(B428&gt;='Compound Interest Calculator'!$F$10*p,"",B428+1))</f>
        <v/>
      </c>
      <c r="C429" s="27" t="str">
        <f>IF(B429="","",IF(p=52,C428+7,IF(p=26,C428+14,IF(p=24,IF(MOD(B429,2)=0,EDATE('Compound Interest Calculator'!$F$12,B429/2),C428+14),IF(DAY(DATE(YEAR('Compound Interest Calculator'!$F$12),MONTH('Compound Interest Calculator'!$F$12)+(B429-1)*(12/p),DAY('Compound Interest Calculator'!$F$12)))&lt;&gt;DAY('Compound Interest Calculator'!$F$12),DATE(YEAR('Compound Interest Calculator'!$F$12),MONTH('Compound Interest Calculator'!$F$12)+B429*(12/p)+1,0),DATE(YEAR('Compound Interest Calculator'!$F$12),MONTH('Compound Interest Calculator'!$F$12)+B429*(12/p),DAY('Compound Interest Calculator'!$F$12)))))))</f>
        <v/>
      </c>
      <c r="D429" s="25" t="str">
        <f t="shared" si="12"/>
        <v/>
      </c>
      <c r="E429" s="22" t="str">
        <f>IF(B429="","",SUM(D$4:D429)+PV)</f>
        <v/>
      </c>
      <c r="F429" s="22" t="str">
        <f>IF(B429="","",IF('Compound Interest Calculator'!$F$14="Daily",H428*( (1+rate)^(C429-C428)-1 ),H428*rate))</f>
        <v/>
      </c>
      <c r="G429" s="22" t="str">
        <f>IF(D429="","",SUM(F$4:F429))</f>
        <v/>
      </c>
      <c r="H429" s="23" t="str">
        <f t="shared" si="13"/>
        <v/>
      </c>
    </row>
    <row r="430" spans="2:8" x14ac:dyDescent="0.15">
      <c r="B430" s="21" t="str">
        <f>IF(H429="","",IF(B429&gt;='Compound Interest Calculator'!$F$10*p,"",B429+1))</f>
        <v/>
      </c>
      <c r="C430" s="27" t="str">
        <f>IF(B430="","",IF(p=52,C429+7,IF(p=26,C429+14,IF(p=24,IF(MOD(B430,2)=0,EDATE('Compound Interest Calculator'!$F$12,B430/2),C429+14),IF(DAY(DATE(YEAR('Compound Interest Calculator'!$F$12),MONTH('Compound Interest Calculator'!$F$12)+(B430-1)*(12/p),DAY('Compound Interest Calculator'!$F$12)))&lt;&gt;DAY('Compound Interest Calculator'!$F$12),DATE(YEAR('Compound Interest Calculator'!$F$12),MONTH('Compound Interest Calculator'!$F$12)+B430*(12/p)+1,0),DATE(YEAR('Compound Interest Calculator'!$F$12),MONTH('Compound Interest Calculator'!$F$12)+B430*(12/p),DAY('Compound Interest Calculator'!$F$12)))))))</f>
        <v/>
      </c>
      <c r="D430" s="25" t="str">
        <f t="shared" si="12"/>
        <v/>
      </c>
      <c r="E430" s="22" t="str">
        <f>IF(B430="","",SUM(D$4:D430)+PV)</f>
        <v/>
      </c>
      <c r="F430" s="22" t="str">
        <f>IF(B430="","",IF('Compound Interest Calculator'!$F$14="Daily",H429*( (1+rate)^(C430-C429)-1 ),H429*rate))</f>
        <v/>
      </c>
      <c r="G430" s="22" t="str">
        <f>IF(D430="","",SUM(F$4:F430))</f>
        <v/>
      </c>
      <c r="H430" s="23" t="str">
        <f t="shared" si="13"/>
        <v/>
      </c>
    </row>
    <row r="431" spans="2:8" x14ac:dyDescent="0.15">
      <c r="B431" s="21" t="str">
        <f>IF(H430="","",IF(B430&gt;='Compound Interest Calculator'!$F$10*p,"",B430+1))</f>
        <v/>
      </c>
      <c r="C431" s="27" t="str">
        <f>IF(B431="","",IF(p=52,C430+7,IF(p=26,C430+14,IF(p=24,IF(MOD(B431,2)=0,EDATE('Compound Interest Calculator'!$F$12,B431/2),C430+14),IF(DAY(DATE(YEAR('Compound Interest Calculator'!$F$12),MONTH('Compound Interest Calculator'!$F$12)+(B431-1)*(12/p),DAY('Compound Interest Calculator'!$F$12)))&lt;&gt;DAY('Compound Interest Calculator'!$F$12),DATE(YEAR('Compound Interest Calculator'!$F$12),MONTH('Compound Interest Calculator'!$F$12)+B431*(12/p)+1,0),DATE(YEAR('Compound Interest Calculator'!$F$12),MONTH('Compound Interest Calculator'!$F$12)+B431*(12/p),DAY('Compound Interest Calculator'!$F$12)))))))</f>
        <v/>
      </c>
      <c r="D431" s="25" t="str">
        <f t="shared" si="12"/>
        <v/>
      </c>
      <c r="E431" s="22" t="str">
        <f>IF(B431="","",SUM(D$4:D431)+PV)</f>
        <v/>
      </c>
      <c r="F431" s="22" t="str">
        <f>IF(B431="","",IF('Compound Interest Calculator'!$F$14="Daily",H430*( (1+rate)^(C431-C430)-1 ),H430*rate))</f>
        <v/>
      </c>
      <c r="G431" s="22" t="str">
        <f>IF(D431="","",SUM(F$4:F431))</f>
        <v/>
      </c>
      <c r="H431" s="23" t="str">
        <f t="shared" si="13"/>
        <v/>
      </c>
    </row>
    <row r="432" spans="2:8" x14ac:dyDescent="0.15">
      <c r="B432" s="21" t="str">
        <f>IF(H431="","",IF(B431&gt;='Compound Interest Calculator'!$F$10*p,"",B431+1))</f>
        <v/>
      </c>
      <c r="C432" s="27" t="str">
        <f>IF(B432="","",IF(p=52,C431+7,IF(p=26,C431+14,IF(p=24,IF(MOD(B432,2)=0,EDATE('Compound Interest Calculator'!$F$12,B432/2),C431+14),IF(DAY(DATE(YEAR('Compound Interest Calculator'!$F$12),MONTH('Compound Interest Calculator'!$F$12)+(B432-1)*(12/p),DAY('Compound Interest Calculator'!$F$12)))&lt;&gt;DAY('Compound Interest Calculator'!$F$12),DATE(YEAR('Compound Interest Calculator'!$F$12),MONTH('Compound Interest Calculator'!$F$12)+B432*(12/p)+1,0),DATE(YEAR('Compound Interest Calculator'!$F$12),MONTH('Compound Interest Calculator'!$F$12)+B432*(12/p),DAY('Compound Interest Calculator'!$F$12)))))))</f>
        <v/>
      </c>
      <c r="D432" s="25" t="str">
        <f t="shared" si="12"/>
        <v/>
      </c>
      <c r="E432" s="22" t="str">
        <f>IF(B432="","",SUM(D$4:D432)+PV)</f>
        <v/>
      </c>
      <c r="F432" s="22" t="str">
        <f>IF(B432="","",IF('Compound Interest Calculator'!$F$14="Daily",H431*( (1+rate)^(C432-C431)-1 ),H431*rate))</f>
        <v/>
      </c>
      <c r="G432" s="22" t="str">
        <f>IF(D432="","",SUM(F$4:F432))</f>
        <v/>
      </c>
      <c r="H432" s="23" t="str">
        <f t="shared" si="13"/>
        <v/>
      </c>
    </row>
    <row r="433" spans="2:8" x14ac:dyDescent="0.15">
      <c r="B433" s="21" t="str">
        <f>IF(H432="","",IF(B432&gt;='Compound Interest Calculator'!$F$10*p,"",B432+1))</f>
        <v/>
      </c>
      <c r="C433" s="27" t="str">
        <f>IF(B433="","",IF(p=52,C432+7,IF(p=26,C432+14,IF(p=24,IF(MOD(B433,2)=0,EDATE('Compound Interest Calculator'!$F$12,B433/2),C432+14),IF(DAY(DATE(YEAR('Compound Interest Calculator'!$F$12),MONTH('Compound Interest Calculator'!$F$12)+(B433-1)*(12/p),DAY('Compound Interest Calculator'!$F$12)))&lt;&gt;DAY('Compound Interest Calculator'!$F$12),DATE(YEAR('Compound Interest Calculator'!$F$12),MONTH('Compound Interest Calculator'!$F$12)+B433*(12/p)+1,0),DATE(YEAR('Compound Interest Calculator'!$F$12),MONTH('Compound Interest Calculator'!$F$12)+B433*(12/p),DAY('Compound Interest Calculator'!$F$12)))))))</f>
        <v/>
      </c>
      <c r="D433" s="25" t="str">
        <f t="shared" si="12"/>
        <v/>
      </c>
      <c r="E433" s="22" t="str">
        <f>IF(B433="","",SUM(D$4:D433)+PV)</f>
        <v/>
      </c>
      <c r="F433" s="22" t="str">
        <f>IF(B433="","",IF('Compound Interest Calculator'!$F$14="Daily",H432*( (1+rate)^(C433-C432)-1 ),H432*rate))</f>
        <v/>
      </c>
      <c r="G433" s="22" t="str">
        <f>IF(D433="","",SUM(F$4:F433))</f>
        <v/>
      </c>
      <c r="H433" s="23" t="str">
        <f t="shared" si="13"/>
        <v/>
      </c>
    </row>
    <row r="434" spans="2:8" x14ac:dyDescent="0.15">
      <c r="B434" s="21" t="str">
        <f>IF(H433="","",IF(B433&gt;='Compound Interest Calculator'!$F$10*p,"",B433+1))</f>
        <v/>
      </c>
      <c r="C434" s="27" t="str">
        <f>IF(B434="","",IF(p=52,C433+7,IF(p=26,C433+14,IF(p=24,IF(MOD(B434,2)=0,EDATE('Compound Interest Calculator'!$F$12,B434/2),C433+14),IF(DAY(DATE(YEAR('Compound Interest Calculator'!$F$12),MONTH('Compound Interest Calculator'!$F$12)+(B434-1)*(12/p),DAY('Compound Interest Calculator'!$F$12)))&lt;&gt;DAY('Compound Interest Calculator'!$F$12),DATE(YEAR('Compound Interest Calculator'!$F$12),MONTH('Compound Interest Calculator'!$F$12)+B434*(12/p)+1,0),DATE(YEAR('Compound Interest Calculator'!$F$12),MONTH('Compound Interest Calculator'!$F$12)+B434*(12/p),DAY('Compound Interest Calculator'!$F$12)))))))</f>
        <v/>
      </c>
      <c r="D434" s="25" t="str">
        <f t="shared" si="12"/>
        <v/>
      </c>
      <c r="E434" s="22" t="str">
        <f>IF(B434="","",SUM(D$4:D434)+PV)</f>
        <v/>
      </c>
      <c r="F434" s="22" t="str">
        <f>IF(B434="","",IF('Compound Interest Calculator'!$F$14="Daily",H433*( (1+rate)^(C434-C433)-1 ),H433*rate))</f>
        <v/>
      </c>
      <c r="G434" s="22" t="str">
        <f>IF(D434="","",SUM(F$4:F434))</f>
        <v/>
      </c>
      <c r="H434" s="23" t="str">
        <f t="shared" si="13"/>
        <v/>
      </c>
    </row>
    <row r="435" spans="2:8" x14ac:dyDescent="0.15">
      <c r="B435" s="21" t="str">
        <f>IF(H434="","",IF(B434&gt;='Compound Interest Calculator'!$F$10*p,"",B434+1))</f>
        <v/>
      </c>
      <c r="C435" s="27" t="str">
        <f>IF(B435="","",IF(p=52,C434+7,IF(p=26,C434+14,IF(p=24,IF(MOD(B435,2)=0,EDATE('Compound Interest Calculator'!$F$12,B435/2),C434+14),IF(DAY(DATE(YEAR('Compound Interest Calculator'!$F$12),MONTH('Compound Interest Calculator'!$F$12)+(B435-1)*(12/p),DAY('Compound Interest Calculator'!$F$12)))&lt;&gt;DAY('Compound Interest Calculator'!$F$12),DATE(YEAR('Compound Interest Calculator'!$F$12),MONTH('Compound Interest Calculator'!$F$12)+B435*(12/p)+1,0),DATE(YEAR('Compound Interest Calculator'!$F$12),MONTH('Compound Interest Calculator'!$F$12)+B435*(12/p),DAY('Compound Interest Calculator'!$F$12)))))))</f>
        <v/>
      </c>
      <c r="D435" s="25" t="str">
        <f t="shared" si="12"/>
        <v/>
      </c>
      <c r="E435" s="22" t="str">
        <f>IF(B435="","",SUM(D$4:D435)+PV)</f>
        <v/>
      </c>
      <c r="F435" s="22" t="str">
        <f>IF(B435="","",IF('Compound Interest Calculator'!$F$14="Daily",H434*( (1+rate)^(C435-C434)-1 ),H434*rate))</f>
        <v/>
      </c>
      <c r="G435" s="22" t="str">
        <f>IF(D435="","",SUM(F$4:F435))</f>
        <v/>
      </c>
      <c r="H435" s="23" t="str">
        <f t="shared" si="13"/>
        <v/>
      </c>
    </row>
    <row r="436" spans="2:8" x14ac:dyDescent="0.15">
      <c r="B436" s="21" t="str">
        <f>IF(H435="","",IF(B435&gt;='Compound Interest Calculator'!$F$10*p,"",B435+1))</f>
        <v/>
      </c>
      <c r="C436" s="27" t="str">
        <f>IF(B436="","",IF(p=52,C435+7,IF(p=26,C435+14,IF(p=24,IF(MOD(B436,2)=0,EDATE('Compound Interest Calculator'!$F$12,B436/2),C435+14),IF(DAY(DATE(YEAR('Compound Interest Calculator'!$F$12),MONTH('Compound Interest Calculator'!$F$12)+(B436-1)*(12/p),DAY('Compound Interest Calculator'!$F$12)))&lt;&gt;DAY('Compound Interest Calculator'!$F$12),DATE(YEAR('Compound Interest Calculator'!$F$12),MONTH('Compound Interest Calculator'!$F$12)+B436*(12/p)+1,0),DATE(YEAR('Compound Interest Calculator'!$F$12),MONTH('Compound Interest Calculator'!$F$12)+B436*(12/p),DAY('Compound Interest Calculator'!$F$12)))))))</f>
        <v/>
      </c>
      <c r="D436" s="25" t="str">
        <f t="shared" si="12"/>
        <v/>
      </c>
      <c r="E436" s="22" t="str">
        <f>IF(B436="","",SUM(D$4:D436)+PV)</f>
        <v/>
      </c>
      <c r="F436" s="22" t="str">
        <f>IF(B436="","",IF('Compound Interest Calculator'!$F$14="Daily",H435*( (1+rate)^(C436-C435)-1 ),H435*rate))</f>
        <v/>
      </c>
      <c r="G436" s="22" t="str">
        <f>IF(D436="","",SUM(F$4:F436))</f>
        <v/>
      </c>
      <c r="H436" s="23" t="str">
        <f t="shared" si="13"/>
        <v/>
      </c>
    </row>
    <row r="437" spans="2:8" x14ac:dyDescent="0.15">
      <c r="B437" s="21" t="str">
        <f>IF(H436="","",IF(B436&gt;='Compound Interest Calculator'!$F$10*p,"",B436+1))</f>
        <v/>
      </c>
      <c r="C437" s="27" t="str">
        <f>IF(B437="","",IF(p=52,C436+7,IF(p=26,C436+14,IF(p=24,IF(MOD(B437,2)=0,EDATE('Compound Interest Calculator'!$F$12,B437/2),C436+14),IF(DAY(DATE(YEAR('Compound Interest Calculator'!$F$12),MONTH('Compound Interest Calculator'!$F$12)+(B437-1)*(12/p),DAY('Compound Interest Calculator'!$F$12)))&lt;&gt;DAY('Compound Interest Calculator'!$F$12),DATE(YEAR('Compound Interest Calculator'!$F$12),MONTH('Compound Interest Calculator'!$F$12)+B437*(12/p)+1,0),DATE(YEAR('Compound Interest Calculator'!$F$12),MONTH('Compound Interest Calculator'!$F$12)+B437*(12/p),DAY('Compound Interest Calculator'!$F$12)))))))</f>
        <v/>
      </c>
      <c r="D437" s="25" t="str">
        <f t="shared" si="12"/>
        <v/>
      </c>
      <c r="E437" s="22" t="str">
        <f>IF(B437="","",SUM(D$4:D437)+PV)</f>
        <v/>
      </c>
      <c r="F437" s="22" t="str">
        <f>IF(B437="","",IF('Compound Interest Calculator'!$F$14="Daily",H436*( (1+rate)^(C437-C436)-1 ),H436*rate))</f>
        <v/>
      </c>
      <c r="G437" s="22" t="str">
        <f>IF(D437="","",SUM(F$4:F437))</f>
        <v/>
      </c>
      <c r="H437" s="23" t="str">
        <f t="shared" si="13"/>
        <v/>
      </c>
    </row>
    <row r="438" spans="2:8" x14ac:dyDescent="0.15">
      <c r="B438" s="21" t="str">
        <f>IF(H437="","",IF(B437&gt;='Compound Interest Calculator'!$F$10*p,"",B437+1))</f>
        <v/>
      </c>
      <c r="C438" s="27" t="str">
        <f>IF(B438="","",IF(p=52,C437+7,IF(p=26,C437+14,IF(p=24,IF(MOD(B438,2)=0,EDATE('Compound Interest Calculator'!$F$12,B438/2),C437+14),IF(DAY(DATE(YEAR('Compound Interest Calculator'!$F$12),MONTH('Compound Interest Calculator'!$F$12)+(B438-1)*(12/p),DAY('Compound Interest Calculator'!$F$12)))&lt;&gt;DAY('Compound Interest Calculator'!$F$12),DATE(YEAR('Compound Interest Calculator'!$F$12),MONTH('Compound Interest Calculator'!$F$12)+B438*(12/p)+1,0),DATE(YEAR('Compound Interest Calculator'!$F$12),MONTH('Compound Interest Calculator'!$F$12)+B438*(12/p),DAY('Compound Interest Calculator'!$F$12)))))))</f>
        <v/>
      </c>
      <c r="D438" s="25" t="str">
        <f t="shared" si="12"/>
        <v/>
      </c>
      <c r="E438" s="22" t="str">
        <f>IF(B438="","",SUM(D$4:D438)+PV)</f>
        <v/>
      </c>
      <c r="F438" s="22" t="str">
        <f>IF(B438="","",IF('Compound Interest Calculator'!$F$14="Daily",H437*( (1+rate)^(C438-C437)-1 ),H437*rate))</f>
        <v/>
      </c>
      <c r="G438" s="22" t="str">
        <f>IF(D438="","",SUM(F$4:F438))</f>
        <v/>
      </c>
      <c r="H438" s="23" t="str">
        <f t="shared" si="13"/>
        <v/>
      </c>
    </row>
    <row r="439" spans="2:8" x14ac:dyDescent="0.15">
      <c r="B439" s="21" t="str">
        <f>IF(H438="","",IF(B438&gt;='Compound Interest Calculator'!$F$10*p,"",B438+1))</f>
        <v/>
      </c>
      <c r="C439" s="27" t="str">
        <f>IF(B439="","",IF(p=52,C438+7,IF(p=26,C438+14,IF(p=24,IF(MOD(B439,2)=0,EDATE('Compound Interest Calculator'!$F$12,B439/2),C438+14),IF(DAY(DATE(YEAR('Compound Interest Calculator'!$F$12),MONTH('Compound Interest Calculator'!$F$12)+(B439-1)*(12/p),DAY('Compound Interest Calculator'!$F$12)))&lt;&gt;DAY('Compound Interest Calculator'!$F$12),DATE(YEAR('Compound Interest Calculator'!$F$12),MONTH('Compound Interest Calculator'!$F$12)+B439*(12/p)+1,0),DATE(YEAR('Compound Interest Calculator'!$F$12),MONTH('Compound Interest Calculator'!$F$12)+B439*(12/p),DAY('Compound Interest Calculator'!$F$12)))))))</f>
        <v/>
      </c>
      <c r="D439" s="25" t="str">
        <f t="shared" si="12"/>
        <v/>
      </c>
      <c r="E439" s="22" t="str">
        <f>IF(B439="","",SUM(D$4:D439)+PV)</f>
        <v/>
      </c>
      <c r="F439" s="22" t="str">
        <f>IF(B439="","",IF('Compound Interest Calculator'!$F$14="Daily",H438*( (1+rate)^(C439-C438)-1 ),H438*rate))</f>
        <v/>
      </c>
      <c r="G439" s="22" t="str">
        <f>IF(D439="","",SUM(F$4:F439))</f>
        <v/>
      </c>
      <c r="H439" s="23" t="str">
        <f t="shared" si="13"/>
        <v/>
      </c>
    </row>
    <row r="440" spans="2:8" x14ac:dyDescent="0.15">
      <c r="B440" s="21" t="str">
        <f>IF(H439="","",IF(B439&gt;='Compound Interest Calculator'!$F$10*p,"",B439+1))</f>
        <v/>
      </c>
      <c r="C440" s="27" t="str">
        <f>IF(B440="","",IF(p=52,C439+7,IF(p=26,C439+14,IF(p=24,IF(MOD(B440,2)=0,EDATE('Compound Interest Calculator'!$F$12,B440/2),C439+14),IF(DAY(DATE(YEAR('Compound Interest Calculator'!$F$12),MONTH('Compound Interest Calculator'!$F$12)+(B440-1)*(12/p),DAY('Compound Interest Calculator'!$F$12)))&lt;&gt;DAY('Compound Interest Calculator'!$F$12),DATE(YEAR('Compound Interest Calculator'!$F$12),MONTH('Compound Interest Calculator'!$F$12)+B440*(12/p)+1,0),DATE(YEAR('Compound Interest Calculator'!$F$12),MONTH('Compound Interest Calculator'!$F$12)+B440*(12/p),DAY('Compound Interest Calculator'!$F$12)))))))</f>
        <v/>
      </c>
      <c r="D440" s="25" t="str">
        <f t="shared" si="12"/>
        <v/>
      </c>
      <c r="E440" s="22" t="str">
        <f>IF(B440="","",SUM(D$4:D440)+PV)</f>
        <v/>
      </c>
      <c r="F440" s="22" t="str">
        <f>IF(B440="","",IF('Compound Interest Calculator'!$F$14="Daily",H439*( (1+rate)^(C440-C439)-1 ),H439*rate))</f>
        <v/>
      </c>
      <c r="G440" s="22" t="str">
        <f>IF(D440="","",SUM(F$4:F440))</f>
        <v/>
      </c>
      <c r="H440" s="23" t="str">
        <f t="shared" si="13"/>
        <v/>
      </c>
    </row>
    <row r="441" spans="2:8" x14ac:dyDescent="0.15">
      <c r="B441" s="21" t="str">
        <f>IF(H440="","",IF(B440&gt;='Compound Interest Calculator'!$F$10*p,"",B440+1))</f>
        <v/>
      </c>
      <c r="C441" s="27" t="str">
        <f>IF(B441="","",IF(p=52,C440+7,IF(p=26,C440+14,IF(p=24,IF(MOD(B441,2)=0,EDATE('Compound Interest Calculator'!$F$12,B441/2),C440+14),IF(DAY(DATE(YEAR('Compound Interest Calculator'!$F$12),MONTH('Compound Interest Calculator'!$F$12)+(B441-1)*(12/p),DAY('Compound Interest Calculator'!$F$12)))&lt;&gt;DAY('Compound Interest Calculator'!$F$12),DATE(YEAR('Compound Interest Calculator'!$F$12),MONTH('Compound Interest Calculator'!$F$12)+B441*(12/p)+1,0),DATE(YEAR('Compound Interest Calculator'!$F$12),MONTH('Compound Interest Calculator'!$F$12)+B441*(12/p),DAY('Compound Interest Calculator'!$F$12)))))))</f>
        <v/>
      </c>
      <c r="D441" s="25" t="str">
        <f t="shared" si="12"/>
        <v/>
      </c>
      <c r="E441" s="22" t="str">
        <f>IF(B441="","",SUM(D$4:D441)+PV)</f>
        <v/>
      </c>
      <c r="F441" s="22" t="str">
        <f>IF(B441="","",IF('Compound Interest Calculator'!$F$14="Daily",H440*( (1+rate)^(C441-C440)-1 ),H440*rate))</f>
        <v/>
      </c>
      <c r="G441" s="22" t="str">
        <f>IF(D441="","",SUM(F$4:F441))</f>
        <v/>
      </c>
      <c r="H441" s="23" t="str">
        <f t="shared" si="13"/>
        <v/>
      </c>
    </row>
    <row r="442" spans="2:8" x14ac:dyDescent="0.15">
      <c r="B442" s="21" t="str">
        <f>IF(H441="","",IF(B441&gt;='Compound Interest Calculator'!$F$10*p,"",B441+1))</f>
        <v/>
      </c>
      <c r="C442" s="27" t="str">
        <f>IF(B442="","",IF(p=52,C441+7,IF(p=26,C441+14,IF(p=24,IF(MOD(B442,2)=0,EDATE('Compound Interest Calculator'!$F$12,B442/2),C441+14),IF(DAY(DATE(YEAR('Compound Interest Calculator'!$F$12),MONTH('Compound Interest Calculator'!$F$12)+(B442-1)*(12/p),DAY('Compound Interest Calculator'!$F$12)))&lt;&gt;DAY('Compound Interest Calculator'!$F$12),DATE(YEAR('Compound Interest Calculator'!$F$12),MONTH('Compound Interest Calculator'!$F$12)+B442*(12/p)+1,0),DATE(YEAR('Compound Interest Calculator'!$F$12),MONTH('Compound Interest Calculator'!$F$12)+B442*(12/p),DAY('Compound Interest Calculator'!$F$12)))))))</f>
        <v/>
      </c>
      <c r="D442" s="25" t="str">
        <f t="shared" si="12"/>
        <v/>
      </c>
      <c r="E442" s="22" t="str">
        <f>IF(B442="","",SUM(D$4:D442)+PV)</f>
        <v/>
      </c>
      <c r="F442" s="22" t="str">
        <f>IF(B442="","",IF('Compound Interest Calculator'!$F$14="Daily",H441*( (1+rate)^(C442-C441)-1 ),H441*rate))</f>
        <v/>
      </c>
      <c r="G442" s="22" t="str">
        <f>IF(D442="","",SUM(F$4:F442))</f>
        <v/>
      </c>
      <c r="H442" s="23" t="str">
        <f t="shared" si="13"/>
        <v/>
      </c>
    </row>
    <row r="443" spans="2:8" x14ac:dyDescent="0.15">
      <c r="B443" s="21" t="str">
        <f>IF(H442="","",IF(B442&gt;='Compound Interest Calculator'!$F$10*p,"",B442+1))</f>
        <v/>
      </c>
      <c r="C443" s="27" t="str">
        <f>IF(B443="","",IF(p=52,C442+7,IF(p=26,C442+14,IF(p=24,IF(MOD(B443,2)=0,EDATE('Compound Interest Calculator'!$F$12,B443/2),C442+14),IF(DAY(DATE(YEAR('Compound Interest Calculator'!$F$12),MONTH('Compound Interest Calculator'!$F$12)+(B443-1)*(12/p),DAY('Compound Interest Calculator'!$F$12)))&lt;&gt;DAY('Compound Interest Calculator'!$F$12),DATE(YEAR('Compound Interest Calculator'!$F$12),MONTH('Compound Interest Calculator'!$F$12)+B443*(12/p)+1,0),DATE(YEAR('Compound Interest Calculator'!$F$12),MONTH('Compound Interest Calculator'!$F$12)+B443*(12/p),DAY('Compound Interest Calculator'!$F$12)))))))</f>
        <v/>
      </c>
      <c r="D443" s="25" t="str">
        <f t="shared" si="12"/>
        <v/>
      </c>
      <c r="E443" s="22" t="str">
        <f>IF(B443="","",SUM(D$4:D443)+PV)</f>
        <v/>
      </c>
      <c r="F443" s="22" t="str">
        <f>IF(B443="","",IF('Compound Interest Calculator'!$F$14="Daily",H442*( (1+rate)^(C443-C442)-1 ),H442*rate))</f>
        <v/>
      </c>
      <c r="G443" s="22" t="str">
        <f>IF(D443="","",SUM(F$4:F443))</f>
        <v/>
      </c>
      <c r="H443" s="23" t="str">
        <f t="shared" si="13"/>
        <v/>
      </c>
    </row>
    <row r="444" spans="2:8" x14ac:dyDescent="0.15">
      <c r="B444" s="21" t="str">
        <f>IF(H443="","",IF(B443&gt;='Compound Interest Calculator'!$F$10*p,"",B443+1))</f>
        <v/>
      </c>
      <c r="C444" s="27" t="str">
        <f>IF(B444="","",IF(p=52,C443+7,IF(p=26,C443+14,IF(p=24,IF(MOD(B444,2)=0,EDATE('Compound Interest Calculator'!$F$12,B444/2),C443+14),IF(DAY(DATE(YEAR('Compound Interest Calculator'!$F$12),MONTH('Compound Interest Calculator'!$F$12)+(B444-1)*(12/p),DAY('Compound Interest Calculator'!$F$12)))&lt;&gt;DAY('Compound Interest Calculator'!$F$12),DATE(YEAR('Compound Interest Calculator'!$F$12),MONTH('Compound Interest Calculator'!$F$12)+B444*(12/p)+1,0),DATE(YEAR('Compound Interest Calculator'!$F$12),MONTH('Compound Interest Calculator'!$F$12)+B444*(12/p),DAY('Compound Interest Calculator'!$F$12)))))))</f>
        <v/>
      </c>
      <c r="D444" s="25" t="str">
        <f t="shared" si="12"/>
        <v/>
      </c>
      <c r="E444" s="22" t="str">
        <f>IF(B444="","",SUM(D$4:D444)+PV)</f>
        <v/>
      </c>
      <c r="F444" s="22" t="str">
        <f>IF(B444="","",IF('Compound Interest Calculator'!$F$14="Daily",H443*( (1+rate)^(C444-C443)-1 ),H443*rate))</f>
        <v/>
      </c>
      <c r="G444" s="22" t="str">
        <f>IF(D444="","",SUM(F$4:F444))</f>
        <v/>
      </c>
      <c r="H444" s="23" t="str">
        <f t="shared" si="13"/>
        <v/>
      </c>
    </row>
    <row r="445" spans="2:8" x14ac:dyDescent="0.15">
      <c r="B445" s="21" t="str">
        <f>IF(H444="","",IF(B444&gt;='Compound Interest Calculator'!$F$10*p,"",B444+1))</f>
        <v/>
      </c>
      <c r="C445" s="27" t="str">
        <f>IF(B445="","",IF(p=52,C444+7,IF(p=26,C444+14,IF(p=24,IF(MOD(B445,2)=0,EDATE('Compound Interest Calculator'!$F$12,B445/2),C444+14),IF(DAY(DATE(YEAR('Compound Interest Calculator'!$F$12),MONTH('Compound Interest Calculator'!$F$12)+(B445-1)*(12/p),DAY('Compound Interest Calculator'!$F$12)))&lt;&gt;DAY('Compound Interest Calculator'!$F$12),DATE(YEAR('Compound Interest Calculator'!$F$12),MONTH('Compound Interest Calculator'!$F$12)+B445*(12/p)+1,0),DATE(YEAR('Compound Interest Calculator'!$F$12),MONTH('Compound Interest Calculator'!$F$12)+B445*(12/p),DAY('Compound Interest Calculator'!$F$12)))))))</f>
        <v/>
      </c>
      <c r="D445" s="25" t="str">
        <f t="shared" si="12"/>
        <v/>
      </c>
      <c r="E445" s="22" t="str">
        <f>IF(B445="","",SUM(D$4:D445)+PV)</f>
        <v/>
      </c>
      <c r="F445" s="22" t="str">
        <f>IF(B445="","",IF('Compound Interest Calculator'!$F$14="Daily",H444*( (1+rate)^(C445-C444)-1 ),H444*rate))</f>
        <v/>
      </c>
      <c r="G445" s="22" t="str">
        <f>IF(D445="","",SUM(F$4:F445))</f>
        <v/>
      </c>
      <c r="H445" s="23" t="str">
        <f t="shared" si="13"/>
        <v/>
      </c>
    </row>
    <row r="446" spans="2:8" x14ac:dyDescent="0.15">
      <c r="B446" s="21" t="str">
        <f>IF(H445="","",IF(B445&gt;='Compound Interest Calculator'!$F$10*p,"",B445+1))</f>
        <v/>
      </c>
      <c r="C446" s="27" t="str">
        <f>IF(B446="","",IF(p=52,C445+7,IF(p=26,C445+14,IF(p=24,IF(MOD(B446,2)=0,EDATE('Compound Interest Calculator'!$F$12,B446/2),C445+14),IF(DAY(DATE(YEAR('Compound Interest Calculator'!$F$12),MONTH('Compound Interest Calculator'!$F$12)+(B446-1)*(12/p),DAY('Compound Interest Calculator'!$F$12)))&lt;&gt;DAY('Compound Interest Calculator'!$F$12),DATE(YEAR('Compound Interest Calculator'!$F$12),MONTH('Compound Interest Calculator'!$F$12)+B446*(12/p)+1,0),DATE(YEAR('Compound Interest Calculator'!$F$12),MONTH('Compound Interest Calculator'!$F$12)+B446*(12/p),DAY('Compound Interest Calculator'!$F$12)))))))</f>
        <v/>
      </c>
      <c r="D446" s="25" t="str">
        <f t="shared" si="12"/>
        <v/>
      </c>
      <c r="E446" s="22" t="str">
        <f>IF(B446="","",SUM(D$4:D446)+PV)</f>
        <v/>
      </c>
      <c r="F446" s="22" t="str">
        <f>IF(B446="","",IF('Compound Interest Calculator'!$F$14="Daily",H445*( (1+rate)^(C446-C445)-1 ),H445*rate))</f>
        <v/>
      </c>
      <c r="G446" s="22" t="str">
        <f>IF(D446="","",SUM(F$4:F446))</f>
        <v/>
      </c>
      <c r="H446" s="23" t="str">
        <f t="shared" si="13"/>
        <v/>
      </c>
    </row>
    <row r="447" spans="2:8" x14ac:dyDescent="0.15">
      <c r="B447" s="21" t="str">
        <f>IF(H446="","",IF(B446&gt;='Compound Interest Calculator'!$F$10*p,"",B446+1))</f>
        <v/>
      </c>
      <c r="C447" s="27" t="str">
        <f>IF(B447="","",IF(p=52,C446+7,IF(p=26,C446+14,IF(p=24,IF(MOD(B447,2)=0,EDATE('Compound Interest Calculator'!$F$12,B447/2),C446+14),IF(DAY(DATE(YEAR('Compound Interest Calculator'!$F$12),MONTH('Compound Interest Calculator'!$F$12)+(B447-1)*(12/p),DAY('Compound Interest Calculator'!$F$12)))&lt;&gt;DAY('Compound Interest Calculator'!$F$12),DATE(YEAR('Compound Interest Calculator'!$F$12),MONTH('Compound Interest Calculator'!$F$12)+B447*(12/p)+1,0),DATE(YEAR('Compound Interest Calculator'!$F$12),MONTH('Compound Interest Calculator'!$F$12)+B447*(12/p),DAY('Compound Interest Calculator'!$F$12)))))))</f>
        <v/>
      </c>
      <c r="D447" s="25" t="str">
        <f t="shared" si="12"/>
        <v/>
      </c>
      <c r="E447" s="22" t="str">
        <f>IF(B447="","",SUM(D$4:D447)+PV)</f>
        <v/>
      </c>
      <c r="F447" s="22" t="str">
        <f>IF(B447="","",IF('Compound Interest Calculator'!$F$14="Daily",H446*( (1+rate)^(C447-C446)-1 ),H446*rate))</f>
        <v/>
      </c>
      <c r="G447" s="22" t="str">
        <f>IF(D447="","",SUM(F$4:F447))</f>
        <v/>
      </c>
      <c r="H447" s="23" t="str">
        <f t="shared" si="13"/>
        <v/>
      </c>
    </row>
    <row r="448" spans="2:8" x14ac:dyDescent="0.15">
      <c r="B448" s="21" t="str">
        <f>IF(H447="","",IF(B447&gt;='Compound Interest Calculator'!$F$10*p,"",B447+1))</f>
        <v/>
      </c>
      <c r="C448" s="27" t="str">
        <f>IF(B448="","",IF(p=52,C447+7,IF(p=26,C447+14,IF(p=24,IF(MOD(B448,2)=0,EDATE('Compound Interest Calculator'!$F$12,B448/2),C447+14),IF(DAY(DATE(YEAR('Compound Interest Calculator'!$F$12),MONTH('Compound Interest Calculator'!$F$12)+(B448-1)*(12/p),DAY('Compound Interest Calculator'!$F$12)))&lt;&gt;DAY('Compound Interest Calculator'!$F$12),DATE(YEAR('Compound Interest Calculator'!$F$12),MONTH('Compound Interest Calculator'!$F$12)+B448*(12/p)+1,0),DATE(YEAR('Compound Interest Calculator'!$F$12),MONTH('Compound Interest Calculator'!$F$12)+B448*(12/p),DAY('Compound Interest Calculator'!$F$12)))))))</f>
        <v/>
      </c>
      <c r="D448" s="25" t="str">
        <f t="shared" si="12"/>
        <v/>
      </c>
      <c r="E448" s="22" t="str">
        <f>IF(B448="","",SUM(D$4:D448)+PV)</f>
        <v/>
      </c>
      <c r="F448" s="22" t="str">
        <f>IF(B448="","",IF('Compound Interest Calculator'!$F$14="Daily",H447*( (1+rate)^(C448-C447)-1 ),H447*rate))</f>
        <v/>
      </c>
      <c r="G448" s="22" t="str">
        <f>IF(D448="","",SUM(F$4:F448))</f>
        <v/>
      </c>
      <c r="H448" s="23" t="str">
        <f t="shared" si="13"/>
        <v/>
      </c>
    </row>
    <row r="449" spans="2:8" x14ac:dyDescent="0.15">
      <c r="B449" s="21" t="str">
        <f>IF(H448="","",IF(B448&gt;='Compound Interest Calculator'!$F$10*p,"",B448+1))</f>
        <v/>
      </c>
      <c r="C449" s="27" t="str">
        <f>IF(B449="","",IF(p=52,C448+7,IF(p=26,C448+14,IF(p=24,IF(MOD(B449,2)=0,EDATE('Compound Interest Calculator'!$F$12,B449/2),C448+14),IF(DAY(DATE(YEAR('Compound Interest Calculator'!$F$12),MONTH('Compound Interest Calculator'!$F$12)+(B449-1)*(12/p),DAY('Compound Interest Calculator'!$F$12)))&lt;&gt;DAY('Compound Interest Calculator'!$F$12),DATE(YEAR('Compound Interest Calculator'!$F$12),MONTH('Compound Interest Calculator'!$F$12)+B449*(12/p)+1,0),DATE(YEAR('Compound Interest Calculator'!$F$12),MONTH('Compound Interest Calculator'!$F$12)+B449*(12/p),DAY('Compound Interest Calculator'!$F$12)))))))</f>
        <v/>
      </c>
      <c r="D449" s="25" t="str">
        <f t="shared" si="12"/>
        <v/>
      </c>
      <c r="E449" s="22" t="str">
        <f>IF(B449="","",SUM(D$4:D449)+PV)</f>
        <v/>
      </c>
      <c r="F449" s="22" t="str">
        <f>IF(B449="","",IF('Compound Interest Calculator'!$F$14="Daily",H448*( (1+rate)^(C449-C448)-1 ),H448*rate))</f>
        <v/>
      </c>
      <c r="G449" s="22" t="str">
        <f>IF(D449="","",SUM(F$4:F449))</f>
        <v/>
      </c>
      <c r="H449" s="23" t="str">
        <f t="shared" si="13"/>
        <v/>
      </c>
    </row>
    <row r="450" spans="2:8" x14ac:dyDescent="0.15">
      <c r="B450" s="21" t="str">
        <f>IF(H449="","",IF(B449&gt;='Compound Interest Calculator'!$F$10*p,"",B449+1))</f>
        <v/>
      </c>
      <c r="C450" s="27" t="str">
        <f>IF(B450="","",IF(p=52,C449+7,IF(p=26,C449+14,IF(p=24,IF(MOD(B450,2)=0,EDATE('Compound Interest Calculator'!$F$12,B450/2),C449+14),IF(DAY(DATE(YEAR('Compound Interest Calculator'!$F$12),MONTH('Compound Interest Calculator'!$F$12)+(B450-1)*(12/p),DAY('Compound Interest Calculator'!$F$12)))&lt;&gt;DAY('Compound Interest Calculator'!$F$12),DATE(YEAR('Compound Interest Calculator'!$F$12),MONTH('Compound Interest Calculator'!$F$12)+B450*(12/p)+1,0),DATE(YEAR('Compound Interest Calculator'!$F$12),MONTH('Compound Interest Calculator'!$F$12)+B450*(12/p),DAY('Compound Interest Calculator'!$F$12)))))))</f>
        <v/>
      </c>
      <c r="D450" s="25" t="str">
        <f t="shared" si="12"/>
        <v/>
      </c>
      <c r="E450" s="22" t="str">
        <f>IF(B450="","",SUM(D$4:D450)+PV)</f>
        <v/>
      </c>
      <c r="F450" s="22" t="str">
        <f>IF(B450="","",IF('Compound Interest Calculator'!$F$14="Daily",H449*( (1+rate)^(C450-C449)-1 ),H449*rate))</f>
        <v/>
      </c>
      <c r="G450" s="22" t="str">
        <f>IF(D450="","",SUM(F$4:F450))</f>
        <v/>
      </c>
      <c r="H450" s="23" t="str">
        <f t="shared" si="13"/>
        <v/>
      </c>
    </row>
    <row r="451" spans="2:8" x14ac:dyDescent="0.15">
      <c r="B451" s="21" t="str">
        <f>IF(H450="","",IF(B450&gt;='Compound Interest Calculator'!$F$10*p,"",B450+1))</f>
        <v/>
      </c>
      <c r="C451" s="27" t="str">
        <f>IF(B451="","",IF(p=52,C450+7,IF(p=26,C450+14,IF(p=24,IF(MOD(B451,2)=0,EDATE('Compound Interest Calculator'!$F$12,B451/2),C450+14),IF(DAY(DATE(YEAR('Compound Interest Calculator'!$F$12),MONTH('Compound Interest Calculator'!$F$12)+(B451-1)*(12/p),DAY('Compound Interest Calculator'!$F$12)))&lt;&gt;DAY('Compound Interest Calculator'!$F$12),DATE(YEAR('Compound Interest Calculator'!$F$12),MONTH('Compound Interest Calculator'!$F$12)+B451*(12/p)+1,0),DATE(YEAR('Compound Interest Calculator'!$F$12),MONTH('Compound Interest Calculator'!$F$12)+B451*(12/p),DAY('Compound Interest Calculator'!$F$12)))))))</f>
        <v/>
      </c>
      <c r="D451" s="25" t="str">
        <f t="shared" si="12"/>
        <v/>
      </c>
      <c r="E451" s="22" t="str">
        <f>IF(B451="","",SUM(D$4:D451)+PV)</f>
        <v/>
      </c>
      <c r="F451" s="22" t="str">
        <f>IF(B451="","",IF('Compound Interest Calculator'!$F$14="Daily",H450*( (1+rate)^(C451-C450)-1 ),H450*rate))</f>
        <v/>
      </c>
      <c r="G451" s="22" t="str">
        <f>IF(D451="","",SUM(F$4:F451))</f>
        <v/>
      </c>
      <c r="H451" s="23" t="str">
        <f t="shared" si="13"/>
        <v/>
      </c>
    </row>
    <row r="452" spans="2:8" x14ac:dyDescent="0.15">
      <c r="B452" s="21" t="str">
        <f>IF(H451="","",IF(B451&gt;='Compound Interest Calculator'!$F$10*p,"",B451+1))</f>
        <v/>
      </c>
      <c r="C452" s="27" t="str">
        <f>IF(B452="","",IF(p=52,C451+7,IF(p=26,C451+14,IF(p=24,IF(MOD(B452,2)=0,EDATE('Compound Interest Calculator'!$F$12,B452/2),C451+14),IF(DAY(DATE(YEAR('Compound Interest Calculator'!$F$12),MONTH('Compound Interest Calculator'!$F$12)+(B452-1)*(12/p),DAY('Compound Interest Calculator'!$F$12)))&lt;&gt;DAY('Compound Interest Calculator'!$F$12),DATE(YEAR('Compound Interest Calculator'!$F$12),MONTH('Compound Interest Calculator'!$F$12)+B452*(12/p)+1,0),DATE(YEAR('Compound Interest Calculator'!$F$12),MONTH('Compound Interest Calculator'!$F$12)+B452*(12/p),DAY('Compound Interest Calculator'!$F$12)))))))</f>
        <v/>
      </c>
      <c r="D452" s="25" t="str">
        <f t="shared" si="12"/>
        <v/>
      </c>
      <c r="E452" s="22" t="str">
        <f>IF(B452="","",SUM(D$4:D452)+PV)</f>
        <v/>
      </c>
      <c r="F452" s="22" t="str">
        <f>IF(B452="","",IF('Compound Interest Calculator'!$F$14="Daily",H451*( (1+rate)^(C452-C451)-1 ),H451*rate))</f>
        <v/>
      </c>
      <c r="G452" s="22" t="str">
        <f>IF(D452="","",SUM(F$4:F452))</f>
        <v/>
      </c>
      <c r="H452" s="23" t="str">
        <f t="shared" si="13"/>
        <v/>
      </c>
    </row>
    <row r="453" spans="2:8" x14ac:dyDescent="0.15">
      <c r="B453" s="21" t="str">
        <f>IF(H452="","",IF(B452&gt;='Compound Interest Calculator'!$F$10*p,"",B452+1))</f>
        <v/>
      </c>
      <c r="C453" s="27" t="str">
        <f>IF(B453="","",IF(p=52,C452+7,IF(p=26,C452+14,IF(p=24,IF(MOD(B453,2)=0,EDATE('Compound Interest Calculator'!$F$12,B453/2),C452+14),IF(DAY(DATE(YEAR('Compound Interest Calculator'!$F$12),MONTH('Compound Interest Calculator'!$F$12)+(B453-1)*(12/p),DAY('Compound Interest Calculator'!$F$12)))&lt;&gt;DAY('Compound Interest Calculator'!$F$12),DATE(YEAR('Compound Interest Calculator'!$F$12),MONTH('Compound Interest Calculator'!$F$12)+B453*(12/p)+1,0),DATE(YEAR('Compound Interest Calculator'!$F$12),MONTH('Compound Interest Calculator'!$F$12)+B453*(12/p),DAY('Compound Interest Calculator'!$F$12)))))))</f>
        <v/>
      </c>
      <c r="D453" s="25" t="str">
        <f t="shared" si="12"/>
        <v/>
      </c>
      <c r="E453" s="22" t="str">
        <f>IF(B453="","",SUM(D$4:D453)+PV)</f>
        <v/>
      </c>
      <c r="F453" s="22" t="str">
        <f>IF(B453="","",IF('Compound Interest Calculator'!$F$14="Daily",H452*( (1+rate)^(C453-C452)-1 ),H452*rate))</f>
        <v/>
      </c>
      <c r="G453" s="22" t="str">
        <f>IF(D453="","",SUM(F$4:F453))</f>
        <v/>
      </c>
      <c r="H453" s="23" t="str">
        <f t="shared" si="13"/>
        <v/>
      </c>
    </row>
    <row r="454" spans="2:8" x14ac:dyDescent="0.15">
      <c r="B454" s="21" t="str">
        <f>IF(H453="","",IF(B453&gt;='Compound Interest Calculator'!$F$10*p,"",B453+1))</f>
        <v/>
      </c>
      <c r="C454" s="27" t="str">
        <f>IF(B454="","",IF(p=52,C453+7,IF(p=26,C453+14,IF(p=24,IF(MOD(B454,2)=0,EDATE('Compound Interest Calculator'!$F$12,B454/2),C453+14),IF(DAY(DATE(YEAR('Compound Interest Calculator'!$F$12),MONTH('Compound Interest Calculator'!$F$12)+(B454-1)*(12/p),DAY('Compound Interest Calculator'!$F$12)))&lt;&gt;DAY('Compound Interest Calculator'!$F$12),DATE(YEAR('Compound Interest Calculator'!$F$12),MONTH('Compound Interest Calculator'!$F$12)+B454*(12/p)+1,0),DATE(YEAR('Compound Interest Calculator'!$F$12),MONTH('Compound Interest Calculator'!$F$12)+B454*(12/p),DAY('Compound Interest Calculator'!$F$12)))))))</f>
        <v/>
      </c>
      <c r="D454" s="25" t="str">
        <f t="shared" ref="D454:D517" si="14">IF(B454="","",A)</f>
        <v/>
      </c>
      <c r="E454" s="22" t="str">
        <f>IF(B454="","",SUM(D$4:D454)+PV)</f>
        <v/>
      </c>
      <c r="F454" s="22" t="str">
        <f>IF(B454="","",IF('Compound Interest Calculator'!$F$14="Daily",H453*( (1+rate)^(C454-C453)-1 ),H453*rate))</f>
        <v/>
      </c>
      <c r="G454" s="22" t="str">
        <f>IF(D454="","",SUM(F$4:F454))</f>
        <v/>
      </c>
      <c r="H454" s="23" t="str">
        <f t="shared" ref="H454:H517" si="15">IF(B454="","",H453+F454+D454)</f>
        <v/>
      </c>
    </row>
    <row r="455" spans="2:8" x14ac:dyDescent="0.15">
      <c r="B455" s="21" t="str">
        <f>IF(H454="","",IF(B454&gt;='Compound Interest Calculator'!$F$10*p,"",B454+1))</f>
        <v/>
      </c>
      <c r="C455" s="27" t="str">
        <f>IF(B455="","",IF(p=52,C454+7,IF(p=26,C454+14,IF(p=24,IF(MOD(B455,2)=0,EDATE('Compound Interest Calculator'!$F$12,B455/2),C454+14),IF(DAY(DATE(YEAR('Compound Interest Calculator'!$F$12),MONTH('Compound Interest Calculator'!$F$12)+(B455-1)*(12/p),DAY('Compound Interest Calculator'!$F$12)))&lt;&gt;DAY('Compound Interest Calculator'!$F$12),DATE(YEAR('Compound Interest Calculator'!$F$12),MONTH('Compound Interest Calculator'!$F$12)+B455*(12/p)+1,0),DATE(YEAR('Compound Interest Calculator'!$F$12),MONTH('Compound Interest Calculator'!$F$12)+B455*(12/p),DAY('Compound Interest Calculator'!$F$12)))))))</f>
        <v/>
      </c>
      <c r="D455" s="25" t="str">
        <f t="shared" si="14"/>
        <v/>
      </c>
      <c r="E455" s="22" t="str">
        <f>IF(B455="","",SUM(D$4:D455)+PV)</f>
        <v/>
      </c>
      <c r="F455" s="22" t="str">
        <f>IF(B455="","",IF('Compound Interest Calculator'!$F$14="Daily",H454*( (1+rate)^(C455-C454)-1 ),H454*rate))</f>
        <v/>
      </c>
      <c r="G455" s="22" t="str">
        <f>IF(D455="","",SUM(F$4:F455))</f>
        <v/>
      </c>
      <c r="H455" s="23" t="str">
        <f t="shared" si="15"/>
        <v/>
      </c>
    </row>
    <row r="456" spans="2:8" x14ac:dyDescent="0.15">
      <c r="B456" s="21" t="str">
        <f>IF(H455="","",IF(B455&gt;='Compound Interest Calculator'!$F$10*p,"",B455+1))</f>
        <v/>
      </c>
      <c r="C456" s="27" t="str">
        <f>IF(B456="","",IF(p=52,C455+7,IF(p=26,C455+14,IF(p=24,IF(MOD(B456,2)=0,EDATE('Compound Interest Calculator'!$F$12,B456/2),C455+14),IF(DAY(DATE(YEAR('Compound Interest Calculator'!$F$12),MONTH('Compound Interest Calculator'!$F$12)+(B456-1)*(12/p),DAY('Compound Interest Calculator'!$F$12)))&lt;&gt;DAY('Compound Interest Calculator'!$F$12),DATE(YEAR('Compound Interest Calculator'!$F$12),MONTH('Compound Interest Calculator'!$F$12)+B456*(12/p)+1,0),DATE(YEAR('Compound Interest Calculator'!$F$12),MONTH('Compound Interest Calculator'!$F$12)+B456*(12/p),DAY('Compound Interest Calculator'!$F$12)))))))</f>
        <v/>
      </c>
      <c r="D456" s="25" t="str">
        <f t="shared" si="14"/>
        <v/>
      </c>
      <c r="E456" s="22" t="str">
        <f>IF(B456="","",SUM(D$4:D456)+PV)</f>
        <v/>
      </c>
      <c r="F456" s="22" t="str">
        <f>IF(B456="","",IF('Compound Interest Calculator'!$F$14="Daily",H455*( (1+rate)^(C456-C455)-1 ),H455*rate))</f>
        <v/>
      </c>
      <c r="G456" s="22" t="str">
        <f>IF(D456="","",SUM(F$4:F456))</f>
        <v/>
      </c>
      <c r="H456" s="23" t="str">
        <f t="shared" si="15"/>
        <v/>
      </c>
    </row>
    <row r="457" spans="2:8" x14ac:dyDescent="0.15">
      <c r="B457" s="21" t="str">
        <f>IF(H456="","",IF(B456&gt;='Compound Interest Calculator'!$F$10*p,"",B456+1))</f>
        <v/>
      </c>
      <c r="C457" s="27" t="str">
        <f>IF(B457="","",IF(p=52,C456+7,IF(p=26,C456+14,IF(p=24,IF(MOD(B457,2)=0,EDATE('Compound Interest Calculator'!$F$12,B457/2),C456+14),IF(DAY(DATE(YEAR('Compound Interest Calculator'!$F$12),MONTH('Compound Interest Calculator'!$F$12)+(B457-1)*(12/p),DAY('Compound Interest Calculator'!$F$12)))&lt;&gt;DAY('Compound Interest Calculator'!$F$12),DATE(YEAR('Compound Interest Calculator'!$F$12),MONTH('Compound Interest Calculator'!$F$12)+B457*(12/p)+1,0),DATE(YEAR('Compound Interest Calculator'!$F$12),MONTH('Compound Interest Calculator'!$F$12)+B457*(12/p),DAY('Compound Interest Calculator'!$F$12)))))))</f>
        <v/>
      </c>
      <c r="D457" s="25" t="str">
        <f t="shared" si="14"/>
        <v/>
      </c>
      <c r="E457" s="22" t="str">
        <f>IF(B457="","",SUM(D$4:D457)+PV)</f>
        <v/>
      </c>
      <c r="F457" s="22" t="str">
        <f>IF(B457="","",IF('Compound Interest Calculator'!$F$14="Daily",H456*( (1+rate)^(C457-C456)-1 ),H456*rate))</f>
        <v/>
      </c>
      <c r="G457" s="22" t="str">
        <f>IF(D457="","",SUM(F$4:F457))</f>
        <v/>
      </c>
      <c r="H457" s="23" t="str">
        <f t="shared" si="15"/>
        <v/>
      </c>
    </row>
    <row r="458" spans="2:8" x14ac:dyDescent="0.15">
      <c r="B458" s="21" t="str">
        <f>IF(H457="","",IF(B457&gt;='Compound Interest Calculator'!$F$10*p,"",B457+1))</f>
        <v/>
      </c>
      <c r="C458" s="27" t="str">
        <f>IF(B458="","",IF(p=52,C457+7,IF(p=26,C457+14,IF(p=24,IF(MOD(B458,2)=0,EDATE('Compound Interest Calculator'!$F$12,B458/2),C457+14),IF(DAY(DATE(YEAR('Compound Interest Calculator'!$F$12),MONTH('Compound Interest Calculator'!$F$12)+(B458-1)*(12/p),DAY('Compound Interest Calculator'!$F$12)))&lt;&gt;DAY('Compound Interest Calculator'!$F$12),DATE(YEAR('Compound Interest Calculator'!$F$12),MONTH('Compound Interest Calculator'!$F$12)+B458*(12/p)+1,0),DATE(YEAR('Compound Interest Calculator'!$F$12),MONTH('Compound Interest Calculator'!$F$12)+B458*(12/p),DAY('Compound Interest Calculator'!$F$12)))))))</f>
        <v/>
      </c>
      <c r="D458" s="25" t="str">
        <f t="shared" si="14"/>
        <v/>
      </c>
      <c r="E458" s="22" t="str">
        <f>IF(B458="","",SUM(D$4:D458)+PV)</f>
        <v/>
      </c>
      <c r="F458" s="22" t="str">
        <f>IF(B458="","",IF('Compound Interest Calculator'!$F$14="Daily",H457*( (1+rate)^(C458-C457)-1 ),H457*rate))</f>
        <v/>
      </c>
      <c r="G458" s="22" t="str">
        <f>IF(D458="","",SUM(F$4:F458))</f>
        <v/>
      </c>
      <c r="H458" s="23" t="str">
        <f t="shared" si="15"/>
        <v/>
      </c>
    </row>
    <row r="459" spans="2:8" x14ac:dyDescent="0.15">
      <c r="B459" s="21" t="str">
        <f>IF(H458="","",IF(B458&gt;='Compound Interest Calculator'!$F$10*p,"",B458+1))</f>
        <v/>
      </c>
      <c r="C459" s="27" t="str">
        <f>IF(B459="","",IF(p=52,C458+7,IF(p=26,C458+14,IF(p=24,IF(MOD(B459,2)=0,EDATE('Compound Interest Calculator'!$F$12,B459/2),C458+14),IF(DAY(DATE(YEAR('Compound Interest Calculator'!$F$12),MONTH('Compound Interest Calculator'!$F$12)+(B459-1)*(12/p),DAY('Compound Interest Calculator'!$F$12)))&lt;&gt;DAY('Compound Interest Calculator'!$F$12),DATE(YEAR('Compound Interest Calculator'!$F$12),MONTH('Compound Interest Calculator'!$F$12)+B459*(12/p)+1,0),DATE(YEAR('Compound Interest Calculator'!$F$12),MONTH('Compound Interest Calculator'!$F$12)+B459*(12/p),DAY('Compound Interest Calculator'!$F$12)))))))</f>
        <v/>
      </c>
      <c r="D459" s="25" t="str">
        <f t="shared" si="14"/>
        <v/>
      </c>
      <c r="E459" s="22" t="str">
        <f>IF(B459="","",SUM(D$4:D459)+PV)</f>
        <v/>
      </c>
      <c r="F459" s="22" t="str">
        <f>IF(B459="","",IF('Compound Interest Calculator'!$F$14="Daily",H458*( (1+rate)^(C459-C458)-1 ),H458*rate))</f>
        <v/>
      </c>
      <c r="G459" s="22" t="str">
        <f>IF(D459="","",SUM(F$4:F459))</f>
        <v/>
      </c>
      <c r="H459" s="23" t="str">
        <f t="shared" si="15"/>
        <v/>
      </c>
    </row>
    <row r="460" spans="2:8" x14ac:dyDescent="0.15">
      <c r="B460" s="21" t="str">
        <f>IF(H459="","",IF(B459&gt;='Compound Interest Calculator'!$F$10*p,"",B459+1))</f>
        <v/>
      </c>
      <c r="C460" s="27" t="str">
        <f>IF(B460="","",IF(p=52,C459+7,IF(p=26,C459+14,IF(p=24,IF(MOD(B460,2)=0,EDATE('Compound Interest Calculator'!$F$12,B460/2),C459+14),IF(DAY(DATE(YEAR('Compound Interest Calculator'!$F$12),MONTH('Compound Interest Calculator'!$F$12)+(B460-1)*(12/p),DAY('Compound Interest Calculator'!$F$12)))&lt;&gt;DAY('Compound Interest Calculator'!$F$12),DATE(YEAR('Compound Interest Calculator'!$F$12),MONTH('Compound Interest Calculator'!$F$12)+B460*(12/p)+1,0),DATE(YEAR('Compound Interest Calculator'!$F$12),MONTH('Compound Interest Calculator'!$F$12)+B460*(12/p),DAY('Compound Interest Calculator'!$F$12)))))))</f>
        <v/>
      </c>
      <c r="D460" s="25" t="str">
        <f t="shared" si="14"/>
        <v/>
      </c>
      <c r="E460" s="22" t="str">
        <f>IF(B460="","",SUM(D$4:D460)+PV)</f>
        <v/>
      </c>
      <c r="F460" s="22" t="str">
        <f>IF(B460="","",IF('Compound Interest Calculator'!$F$14="Daily",H459*( (1+rate)^(C460-C459)-1 ),H459*rate))</f>
        <v/>
      </c>
      <c r="G460" s="22" t="str">
        <f>IF(D460="","",SUM(F$4:F460))</f>
        <v/>
      </c>
      <c r="H460" s="23" t="str">
        <f t="shared" si="15"/>
        <v/>
      </c>
    </row>
    <row r="461" spans="2:8" x14ac:dyDescent="0.15">
      <c r="B461" s="21" t="str">
        <f>IF(H460="","",IF(B460&gt;='Compound Interest Calculator'!$F$10*p,"",B460+1))</f>
        <v/>
      </c>
      <c r="C461" s="27" t="str">
        <f>IF(B461="","",IF(p=52,C460+7,IF(p=26,C460+14,IF(p=24,IF(MOD(B461,2)=0,EDATE('Compound Interest Calculator'!$F$12,B461/2),C460+14),IF(DAY(DATE(YEAR('Compound Interest Calculator'!$F$12),MONTH('Compound Interest Calculator'!$F$12)+(B461-1)*(12/p),DAY('Compound Interest Calculator'!$F$12)))&lt;&gt;DAY('Compound Interest Calculator'!$F$12),DATE(YEAR('Compound Interest Calculator'!$F$12),MONTH('Compound Interest Calculator'!$F$12)+B461*(12/p)+1,0),DATE(YEAR('Compound Interest Calculator'!$F$12),MONTH('Compound Interest Calculator'!$F$12)+B461*(12/p),DAY('Compound Interest Calculator'!$F$12)))))))</f>
        <v/>
      </c>
      <c r="D461" s="25" t="str">
        <f t="shared" si="14"/>
        <v/>
      </c>
      <c r="E461" s="22" t="str">
        <f>IF(B461="","",SUM(D$4:D461)+PV)</f>
        <v/>
      </c>
      <c r="F461" s="22" t="str">
        <f>IF(B461="","",IF('Compound Interest Calculator'!$F$14="Daily",H460*( (1+rate)^(C461-C460)-1 ),H460*rate))</f>
        <v/>
      </c>
      <c r="G461" s="22" t="str">
        <f>IF(D461="","",SUM(F$4:F461))</f>
        <v/>
      </c>
      <c r="H461" s="23" t="str">
        <f t="shared" si="15"/>
        <v/>
      </c>
    </row>
    <row r="462" spans="2:8" x14ac:dyDescent="0.15">
      <c r="B462" s="21" t="str">
        <f>IF(H461="","",IF(B461&gt;='Compound Interest Calculator'!$F$10*p,"",B461+1))</f>
        <v/>
      </c>
      <c r="C462" s="27" t="str">
        <f>IF(B462="","",IF(p=52,C461+7,IF(p=26,C461+14,IF(p=24,IF(MOD(B462,2)=0,EDATE('Compound Interest Calculator'!$F$12,B462/2),C461+14),IF(DAY(DATE(YEAR('Compound Interest Calculator'!$F$12),MONTH('Compound Interest Calculator'!$F$12)+(B462-1)*(12/p),DAY('Compound Interest Calculator'!$F$12)))&lt;&gt;DAY('Compound Interest Calculator'!$F$12),DATE(YEAR('Compound Interest Calculator'!$F$12),MONTH('Compound Interest Calculator'!$F$12)+B462*(12/p)+1,0),DATE(YEAR('Compound Interest Calculator'!$F$12),MONTH('Compound Interest Calculator'!$F$12)+B462*(12/p),DAY('Compound Interest Calculator'!$F$12)))))))</f>
        <v/>
      </c>
      <c r="D462" s="25" t="str">
        <f t="shared" si="14"/>
        <v/>
      </c>
      <c r="E462" s="22" t="str">
        <f>IF(B462="","",SUM(D$4:D462)+PV)</f>
        <v/>
      </c>
      <c r="F462" s="22" t="str">
        <f>IF(B462="","",IF('Compound Interest Calculator'!$F$14="Daily",H461*( (1+rate)^(C462-C461)-1 ),H461*rate))</f>
        <v/>
      </c>
      <c r="G462" s="22" t="str">
        <f>IF(D462="","",SUM(F$4:F462))</f>
        <v/>
      </c>
      <c r="H462" s="23" t="str">
        <f t="shared" si="15"/>
        <v/>
      </c>
    </row>
    <row r="463" spans="2:8" x14ac:dyDescent="0.15">
      <c r="B463" s="21" t="str">
        <f>IF(H462="","",IF(B462&gt;='Compound Interest Calculator'!$F$10*p,"",B462+1))</f>
        <v/>
      </c>
      <c r="C463" s="27" t="str">
        <f>IF(B463="","",IF(p=52,C462+7,IF(p=26,C462+14,IF(p=24,IF(MOD(B463,2)=0,EDATE('Compound Interest Calculator'!$F$12,B463/2),C462+14),IF(DAY(DATE(YEAR('Compound Interest Calculator'!$F$12),MONTH('Compound Interest Calculator'!$F$12)+(B463-1)*(12/p),DAY('Compound Interest Calculator'!$F$12)))&lt;&gt;DAY('Compound Interest Calculator'!$F$12),DATE(YEAR('Compound Interest Calculator'!$F$12),MONTH('Compound Interest Calculator'!$F$12)+B463*(12/p)+1,0),DATE(YEAR('Compound Interest Calculator'!$F$12),MONTH('Compound Interest Calculator'!$F$12)+B463*(12/p),DAY('Compound Interest Calculator'!$F$12)))))))</f>
        <v/>
      </c>
      <c r="D463" s="25" t="str">
        <f t="shared" si="14"/>
        <v/>
      </c>
      <c r="E463" s="22" t="str">
        <f>IF(B463="","",SUM(D$4:D463)+PV)</f>
        <v/>
      </c>
      <c r="F463" s="22" t="str">
        <f>IF(B463="","",IF('Compound Interest Calculator'!$F$14="Daily",H462*( (1+rate)^(C463-C462)-1 ),H462*rate))</f>
        <v/>
      </c>
      <c r="G463" s="22" t="str">
        <f>IF(D463="","",SUM(F$4:F463))</f>
        <v/>
      </c>
      <c r="H463" s="23" t="str">
        <f t="shared" si="15"/>
        <v/>
      </c>
    </row>
    <row r="464" spans="2:8" x14ac:dyDescent="0.15">
      <c r="B464" s="21" t="str">
        <f>IF(H463="","",IF(B463&gt;='Compound Interest Calculator'!$F$10*p,"",B463+1))</f>
        <v/>
      </c>
      <c r="C464" s="27" t="str">
        <f>IF(B464="","",IF(p=52,C463+7,IF(p=26,C463+14,IF(p=24,IF(MOD(B464,2)=0,EDATE('Compound Interest Calculator'!$F$12,B464/2),C463+14),IF(DAY(DATE(YEAR('Compound Interest Calculator'!$F$12),MONTH('Compound Interest Calculator'!$F$12)+(B464-1)*(12/p),DAY('Compound Interest Calculator'!$F$12)))&lt;&gt;DAY('Compound Interest Calculator'!$F$12),DATE(YEAR('Compound Interest Calculator'!$F$12),MONTH('Compound Interest Calculator'!$F$12)+B464*(12/p)+1,0),DATE(YEAR('Compound Interest Calculator'!$F$12),MONTH('Compound Interest Calculator'!$F$12)+B464*(12/p),DAY('Compound Interest Calculator'!$F$12)))))))</f>
        <v/>
      </c>
      <c r="D464" s="25" t="str">
        <f t="shared" si="14"/>
        <v/>
      </c>
      <c r="E464" s="22" t="str">
        <f>IF(B464="","",SUM(D$4:D464)+PV)</f>
        <v/>
      </c>
      <c r="F464" s="22" t="str">
        <f>IF(B464="","",IF('Compound Interest Calculator'!$F$14="Daily",H463*( (1+rate)^(C464-C463)-1 ),H463*rate))</f>
        <v/>
      </c>
      <c r="G464" s="22" t="str">
        <f>IF(D464="","",SUM(F$4:F464))</f>
        <v/>
      </c>
      <c r="H464" s="23" t="str">
        <f t="shared" si="15"/>
        <v/>
      </c>
    </row>
    <row r="465" spans="2:8" x14ac:dyDescent="0.15">
      <c r="B465" s="21" t="str">
        <f>IF(H464="","",IF(B464&gt;='Compound Interest Calculator'!$F$10*p,"",B464+1))</f>
        <v/>
      </c>
      <c r="C465" s="27" t="str">
        <f>IF(B465="","",IF(p=52,C464+7,IF(p=26,C464+14,IF(p=24,IF(MOD(B465,2)=0,EDATE('Compound Interest Calculator'!$F$12,B465/2),C464+14),IF(DAY(DATE(YEAR('Compound Interest Calculator'!$F$12),MONTH('Compound Interest Calculator'!$F$12)+(B465-1)*(12/p),DAY('Compound Interest Calculator'!$F$12)))&lt;&gt;DAY('Compound Interest Calculator'!$F$12),DATE(YEAR('Compound Interest Calculator'!$F$12),MONTH('Compound Interest Calculator'!$F$12)+B465*(12/p)+1,0),DATE(YEAR('Compound Interest Calculator'!$F$12),MONTH('Compound Interest Calculator'!$F$12)+B465*(12/p),DAY('Compound Interest Calculator'!$F$12)))))))</f>
        <v/>
      </c>
      <c r="D465" s="25" t="str">
        <f t="shared" si="14"/>
        <v/>
      </c>
      <c r="E465" s="22" t="str">
        <f>IF(B465="","",SUM(D$4:D465)+PV)</f>
        <v/>
      </c>
      <c r="F465" s="22" t="str">
        <f>IF(B465="","",IF('Compound Interest Calculator'!$F$14="Daily",H464*( (1+rate)^(C465-C464)-1 ),H464*rate))</f>
        <v/>
      </c>
      <c r="G465" s="22" t="str">
        <f>IF(D465="","",SUM(F$4:F465))</f>
        <v/>
      </c>
      <c r="H465" s="23" t="str">
        <f t="shared" si="15"/>
        <v/>
      </c>
    </row>
    <row r="466" spans="2:8" x14ac:dyDescent="0.15">
      <c r="B466" s="21" t="str">
        <f>IF(H465="","",IF(B465&gt;='Compound Interest Calculator'!$F$10*p,"",B465+1))</f>
        <v/>
      </c>
      <c r="C466" s="27" t="str">
        <f>IF(B466="","",IF(p=52,C465+7,IF(p=26,C465+14,IF(p=24,IF(MOD(B466,2)=0,EDATE('Compound Interest Calculator'!$F$12,B466/2),C465+14),IF(DAY(DATE(YEAR('Compound Interest Calculator'!$F$12),MONTH('Compound Interest Calculator'!$F$12)+(B466-1)*(12/p),DAY('Compound Interest Calculator'!$F$12)))&lt;&gt;DAY('Compound Interest Calculator'!$F$12),DATE(YEAR('Compound Interest Calculator'!$F$12),MONTH('Compound Interest Calculator'!$F$12)+B466*(12/p)+1,0),DATE(YEAR('Compound Interest Calculator'!$F$12),MONTH('Compound Interest Calculator'!$F$12)+B466*(12/p),DAY('Compound Interest Calculator'!$F$12)))))))</f>
        <v/>
      </c>
      <c r="D466" s="25" t="str">
        <f t="shared" si="14"/>
        <v/>
      </c>
      <c r="E466" s="22" t="str">
        <f>IF(B466="","",SUM(D$4:D466)+PV)</f>
        <v/>
      </c>
      <c r="F466" s="22" t="str">
        <f>IF(B466="","",IF('Compound Interest Calculator'!$F$14="Daily",H465*( (1+rate)^(C466-C465)-1 ),H465*rate))</f>
        <v/>
      </c>
      <c r="G466" s="22" t="str">
        <f>IF(D466="","",SUM(F$4:F466))</f>
        <v/>
      </c>
      <c r="H466" s="23" t="str">
        <f t="shared" si="15"/>
        <v/>
      </c>
    </row>
    <row r="467" spans="2:8" x14ac:dyDescent="0.15">
      <c r="B467" s="21" t="str">
        <f>IF(H466="","",IF(B466&gt;='Compound Interest Calculator'!$F$10*p,"",B466+1))</f>
        <v/>
      </c>
      <c r="C467" s="27" t="str">
        <f>IF(B467="","",IF(p=52,C466+7,IF(p=26,C466+14,IF(p=24,IF(MOD(B467,2)=0,EDATE('Compound Interest Calculator'!$F$12,B467/2),C466+14),IF(DAY(DATE(YEAR('Compound Interest Calculator'!$F$12),MONTH('Compound Interest Calculator'!$F$12)+(B467-1)*(12/p),DAY('Compound Interest Calculator'!$F$12)))&lt;&gt;DAY('Compound Interest Calculator'!$F$12),DATE(YEAR('Compound Interest Calculator'!$F$12),MONTH('Compound Interest Calculator'!$F$12)+B467*(12/p)+1,0),DATE(YEAR('Compound Interest Calculator'!$F$12),MONTH('Compound Interest Calculator'!$F$12)+B467*(12/p),DAY('Compound Interest Calculator'!$F$12)))))))</f>
        <v/>
      </c>
      <c r="D467" s="25" t="str">
        <f t="shared" si="14"/>
        <v/>
      </c>
      <c r="E467" s="22" t="str">
        <f>IF(B467="","",SUM(D$4:D467)+PV)</f>
        <v/>
      </c>
      <c r="F467" s="22" t="str">
        <f>IF(B467="","",IF('Compound Interest Calculator'!$F$14="Daily",H466*( (1+rate)^(C467-C466)-1 ),H466*rate))</f>
        <v/>
      </c>
      <c r="G467" s="22" t="str">
        <f>IF(D467="","",SUM(F$4:F467))</f>
        <v/>
      </c>
      <c r="H467" s="23" t="str">
        <f t="shared" si="15"/>
        <v/>
      </c>
    </row>
    <row r="468" spans="2:8" x14ac:dyDescent="0.15">
      <c r="B468" s="21" t="str">
        <f>IF(H467="","",IF(B467&gt;='Compound Interest Calculator'!$F$10*p,"",B467+1))</f>
        <v/>
      </c>
      <c r="C468" s="27" t="str">
        <f>IF(B468="","",IF(p=52,C467+7,IF(p=26,C467+14,IF(p=24,IF(MOD(B468,2)=0,EDATE('Compound Interest Calculator'!$F$12,B468/2),C467+14),IF(DAY(DATE(YEAR('Compound Interest Calculator'!$F$12),MONTH('Compound Interest Calculator'!$F$12)+(B468-1)*(12/p),DAY('Compound Interest Calculator'!$F$12)))&lt;&gt;DAY('Compound Interest Calculator'!$F$12),DATE(YEAR('Compound Interest Calculator'!$F$12),MONTH('Compound Interest Calculator'!$F$12)+B468*(12/p)+1,0),DATE(YEAR('Compound Interest Calculator'!$F$12),MONTH('Compound Interest Calculator'!$F$12)+B468*(12/p),DAY('Compound Interest Calculator'!$F$12)))))))</f>
        <v/>
      </c>
      <c r="D468" s="25" t="str">
        <f t="shared" si="14"/>
        <v/>
      </c>
      <c r="E468" s="22" t="str">
        <f>IF(B468="","",SUM(D$4:D468)+PV)</f>
        <v/>
      </c>
      <c r="F468" s="22" t="str">
        <f>IF(B468="","",IF('Compound Interest Calculator'!$F$14="Daily",H467*( (1+rate)^(C468-C467)-1 ),H467*rate))</f>
        <v/>
      </c>
      <c r="G468" s="22" t="str">
        <f>IF(D468="","",SUM(F$4:F468))</f>
        <v/>
      </c>
      <c r="H468" s="23" t="str">
        <f t="shared" si="15"/>
        <v/>
      </c>
    </row>
    <row r="469" spans="2:8" x14ac:dyDescent="0.15">
      <c r="B469" s="21" t="str">
        <f>IF(H468="","",IF(B468&gt;='Compound Interest Calculator'!$F$10*p,"",B468+1))</f>
        <v/>
      </c>
      <c r="C469" s="27" t="str">
        <f>IF(B469="","",IF(p=52,C468+7,IF(p=26,C468+14,IF(p=24,IF(MOD(B469,2)=0,EDATE('Compound Interest Calculator'!$F$12,B469/2),C468+14),IF(DAY(DATE(YEAR('Compound Interest Calculator'!$F$12),MONTH('Compound Interest Calculator'!$F$12)+(B469-1)*(12/p),DAY('Compound Interest Calculator'!$F$12)))&lt;&gt;DAY('Compound Interest Calculator'!$F$12),DATE(YEAR('Compound Interest Calculator'!$F$12),MONTH('Compound Interest Calculator'!$F$12)+B469*(12/p)+1,0),DATE(YEAR('Compound Interest Calculator'!$F$12),MONTH('Compound Interest Calculator'!$F$12)+B469*(12/p),DAY('Compound Interest Calculator'!$F$12)))))))</f>
        <v/>
      </c>
      <c r="D469" s="25" t="str">
        <f t="shared" si="14"/>
        <v/>
      </c>
      <c r="E469" s="22" t="str">
        <f>IF(B469="","",SUM(D$4:D469)+PV)</f>
        <v/>
      </c>
      <c r="F469" s="22" t="str">
        <f>IF(B469="","",IF('Compound Interest Calculator'!$F$14="Daily",H468*( (1+rate)^(C469-C468)-1 ),H468*rate))</f>
        <v/>
      </c>
      <c r="G469" s="22" t="str">
        <f>IF(D469="","",SUM(F$4:F469))</f>
        <v/>
      </c>
      <c r="H469" s="23" t="str">
        <f t="shared" si="15"/>
        <v/>
      </c>
    </row>
    <row r="470" spans="2:8" x14ac:dyDescent="0.15">
      <c r="B470" s="21" t="str">
        <f>IF(H469="","",IF(B469&gt;='Compound Interest Calculator'!$F$10*p,"",B469+1))</f>
        <v/>
      </c>
      <c r="C470" s="27" t="str">
        <f>IF(B470="","",IF(p=52,C469+7,IF(p=26,C469+14,IF(p=24,IF(MOD(B470,2)=0,EDATE('Compound Interest Calculator'!$F$12,B470/2),C469+14),IF(DAY(DATE(YEAR('Compound Interest Calculator'!$F$12),MONTH('Compound Interest Calculator'!$F$12)+(B470-1)*(12/p),DAY('Compound Interest Calculator'!$F$12)))&lt;&gt;DAY('Compound Interest Calculator'!$F$12),DATE(YEAR('Compound Interest Calculator'!$F$12),MONTH('Compound Interest Calculator'!$F$12)+B470*(12/p)+1,0),DATE(YEAR('Compound Interest Calculator'!$F$12),MONTH('Compound Interest Calculator'!$F$12)+B470*(12/p),DAY('Compound Interest Calculator'!$F$12)))))))</f>
        <v/>
      </c>
      <c r="D470" s="25" t="str">
        <f t="shared" si="14"/>
        <v/>
      </c>
      <c r="E470" s="22" t="str">
        <f>IF(B470="","",SUM(D$4:D470)+PV)</f>
        <v/>
      </c>
      <c r="F470" s="22" t="str">
        <f>IF(B470="","",IF('Compound Interest Calculator'!$F$14="Daily",H469*( (1+rate)^(C470-C469)-1 ),H469*rate))</f>
        <v/>
      </c>
      <c r="G470" s="22" t="str">
        <f>IF(D470="","",SUM(F$4:F470))</f>
        <v/>
      </c>
      <c r="H470" s="23" t="str">
        <f t="shared" si="15"/>
        <v/>
      </c>
    </row>
    <row r="471" spans="2:8" x14ac:dyDescent="0.15">
      <c r="B471" s="21" t="str">
        <f>IF(H470="","",IF(B470&gt;='Compound Interest Calculator'!$F$10*p,"",B470+1))</f>
        <v/>
      </c>
      <c r="C471" s="27" t="str">
        <f>IF(B471="","",IF(p=52,C470+7,IF(p=26,C470+14,IF(p=24,IF(MOD(B471,2)=0,EDATE('Compound Interest Calculator'!$F$12,B471/2),C470+14),IF(DAY(DATE(YEAR('Compound Interest Calculator'!$F$12),MONTH('Compound Interest Calculator'!$F$12)+(B471-1)*(12/p),DAY('Compound Interest Calculator'!$F$12)))&lt;&gt;DAY('Compound Interest Calculator'!$F$12),DATE(YEAR('Compound Interest Calculator'!$F$12),MONTH('Compound Interest Calculator'!$F$12)+B471*(12/p)+1,0),DATE(YEAR('Compound Interest Calculator'!$F$12),MONTH('Compound Interest Calculator'!$F$12)+B471*(12/p),DAY('Compound Interest Calculator'!$F$12)))))))</f>
        <v/>
      </c>
      <c r="D471" s="25" t="str">
        <f t="shared" si="14"/>
        <v/>
      </c>
      <c r="E471" s="22" t="str">
        <f>IF(B471="","",SUM(D$4:D471)+PV)</f>
        <v/>
      </c>
      <c r="F471" s="22" t="str">
        <f>IF(B471="","",IF('Compound Interest Calculator'!$F$14="Daily",H470*( (1+rate)^(C471-C470)-1 ),H470*rate))</f>
        <v/>
      </c>
      <c r="G471" s="22" t="str">
        <f>IF(D471="","",SUM(F$4:F471))</f>
        <v/>
      </c>
      <c r="H471" s="23" t="str">
        <f t="shared" si="15"/>
        <v/>
      </c>
    </row>
    <row r="472" spans="2:8" x14ac:dyDescent="0.15">
      <c r="B472" s="21" t="str">
        <f>IF(H471="","",IF(B471&gt;='Compound Interest Calculator'!$F$10*p,"",B471+1))</f>
        <v/>
      </c>
      <c r="C472" s="27" t="str">
        <f>IF(B472="","",IF(p=52,C471+7,IF(p=26,C471+14,IF(p=24,IF(MOD(B472,2)=0,EDATE('Compound Interest Calculator'!$F$12,B472/2),C471+14),IF(DAY(DATE(YEAR('Compound Interest Calculator'!$F$12),MONTH('Compound Interest Calculator'!$F$12)+(B472-1)*(12/p),DAY('Compound Interest Calculator'!$F$12)))&lt;&gt;DAY('Compound Interest Calculator'!$F$12),DATE(YEAR('Compound Interest Calculator'!$F$12),MONTH('Compound Interest Calculator'!$F$12)+B472*(12/p)+1,0),DATE(YEAR('Compound Interest Calculator'!$F$12),MONTH('Compound Interest Calculator'!$F$12)+B472*(12/p),DAY('Compound Interest Calculator'!$F$12)))))))</f>
        <v/>
      </c>
      <c r="D472" s="25" t="str">
        <f t="shared" si="14"/>
        <v/>
      </c>
      <c r="E472" s="22" t="str">
        <f>IF(B472="","",SUM(D$4:D472)+PV)</f>
        <v/>
      </c>
      <c r="F472" s="22" t="str">
        <f>IF(B472="","",IF('Compound Interest Calculator'!$F$14="Daily",H471*( (1+rate)^(C472-C471)-1 ),H471*rate))</f>
        <v/>
      </c>
      <c r="G472" s="22" t="str">
        <f>IF(D472="","",SUM(F$4:F472))</f>
        <v/>
      </c>
      <c r="H472" s="23" t="str">
        <f t="shared" si="15"/>
        <v/>
      </c>
    </row>
    <row r="473" spans="2:8" x14ac:dyDescent="0.15">
      <c r="B473" s="21" t="str">
        <f>IF(H472="","",IF(B472&gt;='Compound Interest Calculator'!$F$10*p,"",B472+1))</f>
        <v/>
      </c>
      <c r="C473" s="27" t="str">
        <f>IF(B473="","",IF(p=52,C472+7,IF(p=26,C472+14,IF(p=24,IF(MOD(B473,2)=0,EDATE('Compound Interest Calculator'!$F$12,B473/2),C472+14),IF(DAY(DATE(YEAR('Compound Interest Calculator'!$F$12),MONTH('Compound Interest Calculator'!$F$12)+(B473-1)*(12/p),DAY('Compound Interest Calculator'!$F$12)))&lt;&gt;DAY('Compound Interest Calculator'!$F$12),DATE(YEAR('Compound Interest Calculator'!$F$12),MONTH('Compound Interest Calculator'!$F$12)+B473*(12/p)+1,0),DATE(YEAR('Compound Interest Calculator'!$F$12),MONTH('Compound Interest Calculator'!$F$12)+B473*(12/p),DAY('Compound Interest Calculator'!$F$12)))))))</f>
        <v/>
      </c>
      <c r="D473" s="25" t="str">
        <f t="shared" si="14"/>
        <v/>
      </c>
      <c r="E473" s="22" t="str">
        <f>IF(B473="","",SUM(D$4:D473)+PV)</f>
        <v/>
      </c>
      <c r="F473" s="22" t="str">
        <f>IF(B473="","",IF('Compound Interest Calculator'!$F$14="Daily",H472*( (1+rate)^(C473-C472)-1 ),H472*rate))</f>
        <v/>
      </c>
      <c r="G473" s="22" t="str">
        <f>IF(D473="","",SUM(F$4:F473))</f>
        <v/>
      </c>
      <c r="H473" s="23" t="str">
        <f t="shared" si="15"/>
        <v/>
      </c>
    </row>
    <row r="474" spans="2:8" x14ac:dyDescent="0.15">
      <c r="B474" s="21" t="str">
        <f>IF(H473="","",IF(B473&gt;='Compound Interest Calculator'!$F$10*p,"",B473+1))</f>
        <v/>
      </c>
      <c r="C474" s="27" t="str">
        <f>IF(B474="","",IF(p=52,C473+7,IF(p=26,C473+14,IF(p=24,IF(MOD(B474,2)=0,EDATE('Compound Interest Calculator'!$F$12,B474/2),C473+14),IF(DAY(DATE(YEAR('Compound Interest Calculator'!$F$12),MONTH('Compound Interest Calculator'!$F$12)+(B474-1)*(12/p),DAY('Compound Interest Calculator'!$F$12)))&lt;&gt;DAY('Compound Interest Calculator'!$F$12),DATE(YEAR('Compound Interest Calculator'!$F$12),MONTH('Compound Interest Calculator'!$F$12)+B474*(12/p)+1,0),DATE(YEAR('Compound Interest Calculator'!$F$12),MONTH('Compound Interest Calculator'!$F$12)+B474*(12/p),DAY('Compound Interest Calculator'!$F$12)))))))</f>
        <v/>
      </c>
      <c r="D474" s="25" t="str">
        <f t="shared" si="14"/>
        <v/>
      </c>
      <c r="E474" s="22" t="str">
        <f>IF(B474="","",SUM(D$4:D474)+PV)</f>
        <v/>
      </c>
      <c r="F474" s="22" t="str">
        <f>IF(B474="","",IF('Compound Interest Calculator'!$F$14="Daily",H473*( (1+rate)^(C474-C473)-1 ),H473*rate))</f>
        <v/>
      </c>
      <c r="G474" s="22" t="str">
        <f>IF(D474="","",SUM(F$4:F474))</f>
        <v/>
      </c>
      <c r="H474" s="23" t="str">
        <f t="shared" si="15"/>
        <v/>
      </c>
    </row>
    <row r="475" spans="2:8" x14ac:dyDescent="0.15">
      <c r="B475" s="21" t="str">
        <f>IF(H474="","",IF(B474&gt;='Compound Interest Calculator'!$F$10*p,"",B474+1))</f>
        <v/>
      </c>
      <c r="C475" s="27" t="str">
        <f>IF(B475="","",IF(p=52,C474+7,IF(p=26,C474+14,IF(p=24,IF(MOD(B475,2)=0,EDATE('Compound Interest Calculator'!$F$12,B475/2),C474+14),IF(DAY(DATE(YEAR('Compound Interest Calculator'!$F$12),MONTH('Compound Interest Calculator'!$F$12)+(B475-1)*(12/p),DAY('Compound Interest Calculator'!$F$12)))&lt;&gt;DAY('Compound Interest Calculator'!$F$12),DATE(YEAR('Compound Interest Calculator'!$F$12),MONTH('Compound Interest Calculator'!$F$12)+B475*(12/p)+1,0),DATE(YEAR('Compound Interest Calculator'!$F$12),MONTH('Compound Interest Calculator'!$F$12)+B475*(12/p),DAY('Compound Interest Calculator'!$F$12)))))))</f>
        <v/>
      </c>
      <c r="D475" s="25" t="str">
        <f t="shared" si="14"/>
        <v/>
      </c>
      <c r="E475" s="22" t="str">
        <f>IF(B475="","",SUM(D$4:D475)+PV)</f>
        <v/>
      </c>
      <c r="F475" s="22" t="str">
        <f>IF(B475="","",IF('Compound Interest Calculator'!$F$14="Daily",H474*( (1+rate)^(C475-C474)-1 ),H474*rate))</f>
        <v/>
      </c>
      <c r="G475" s="22" t="str">
        <f>IF(D475="","",SUM(F$4:F475))</f>
        <v/>
      </c>
      <c r="H475" s="23" t="str">
        <f t="shared" si="15"/>
        <v/>
      </c>
    </row>
    <row r="476" spans="2:8" x14ac:dyDescent="0.15">
      <c r="B476" s="21" t="str">
        <f>IF(H475="","",IF(B475&gt;='Compound Interest Calculator'!$F$10*p,"",B475+1))</f>
        <v/>
      </c>
      <c r="C476" s="27" t="str">
        <f>IF(B476="","",IF(p=52,C475+7,IF(p=26,C475+14,IF(p=24,IF(MOD(B476,2)=0,EDATE('Compound Interest Calculator'!$F$12,B476/2),C475+14),IF(DAY(DATE(YEAR('Compound Interest Calculator'!$F$12),MONTH('Compound Interest Calculator'!$F$12)+(B476-1)*(12/p),DAY('Compound Interest Calculator'!$F$12)))&lt;&gt;DAY('Compound Interest Calculator'!$F$12),DATE(YEAR('Compound Interest Calculator'!$F$12),MONTH('Compound Interest Calculator'!$F$12)+B476*(12/p)+1,0),DATE(YEAR('Compound Interest Calculator'!$F$12),MONTH('Compound Interest Calculator'!$F$12)+B476*(12/p),DAY('Compound Interest Calculator'!$F$12)))))))</f>
        <v/>
      </c>
      <c r="D476" s="25" t="str">
        <f t="shared" si="14"/>
        <v/>
      </c>
      <c r="E476" s="22" t="str">
        <f>IF(B476="","",SUM(D$4:D476)+PV)</f>
        <v/>
      </c>
      <c r="F476" s="22" t="str">
        <f>IF(B476="","",IF('Compound Interest Calculator'!$F$14="Daily",H475*( (1+rate)^(C476-C475)-1 ),H475*rate))</f>
        <v/>
      </c>
      <c r="G476" s="22" t="str">
        <f>IF(D476="","",SUM(F$4:F476))</f>
        <v/>
      </c>
      <c r="H476" s="23" t="str">
        <f t="shared" si="15"/>
        <v/>
      </c>
    </row>
    <row r="477" spans="2:8" x14ac:dyDescent="0.15">
      <c r="B477" s="21" t="str">
        <f>IF(H476="","",IF(B476&gt;='Compound Interest Calculator'!$F$10*p,"",B476+1))</f>
        <v/>
      </c>
      <c r="C477" s="27" t="str">
        <f>IF(B477="","",IF(p=52,C476+7,IF(p=26,C476+14,IF(p=24,IF(MOD(B477,2)=0,EDATE('Compound Interest Calculator'!$F$12,B477/2),C476+14),IF(DAY(DATE(YEAR('Compound Interest Calculator'!$F$12),MONTH('Compound Interest Calculator'!$F$12)+(B477-1)*(12/p),DAY('Compound Interest Calculator'!$F$12)))&lt;&gt;DAY('Compound Interest Calculator'!$F$12),DATE(YEAR('Compound Interest Calculator'!$F$12),MONTH('Compound Interest Calculator'!$F$12)+B477*(12/p)+1,0),DATE(YEAR('Compound Interest Calculator'!$F$12),MONTH('Compound Interest Calculator'!$F$12)+B477*(12/p),DAY('Compound Interest Calculator'!$F$12)))))))</f>
        <v/>
      </c>
      <c r="D477" s="25" t="str">
        <f t="shared" si="14"/>
        <v/>
      </c>
      <c r="E477" s="22" t="str">
        <f>IF(B477="","",SUM(D$4:D477)+PV)</f>
        <v/>
      </c>
      <c r="F477" s="22" t="str">
        <f>IF(B477="","",IF('Compound Interest Calculator'!$F$14="Daily",H476*( (1+rate)^(C477-C476)-1 ),H476*rate))</f>
        <v/>
      </c>
      <c r="G477" s="22" t="str">
        <f>IF(D477="","",SUM(F$4:F477))</f>
        <v/>
      </c>
      <c r="H477" s="23" t="str">
        <f t="shared" si="15"/>
        <v/>
      </c>
    </row>
    <row r="478" spans="2:8" x14ac:dyDescent="0.15">
      <c r="B478" s="21" t="str">
        <f>IF(H477="","",IF(B477&gt;='Compound Interest Calculator'!$F$10*p,"",B477+1))</f>
        <v/>
      </c>
      <c r="C478" s="27" t="str">
        <f>IF(B478="","",IF(p=52,C477+7,IF(p=26,C477+14,IF(p=24,IF(MOD(B478,2)=0,EDATE('Compound Interest Calculator'!$F$12,B478/2),C477+14),IF(DAY(DATE(YEAR('Compound Interest Calculator'!$F$12),MONTH('Compound Interest Calculator'!$F$12)+(B478-1)*(12/p),DAY('Compound Interest Calculator'!$F$12)))&lt;&gt;DAY('Compound Interest Calculator'!$F$12),DATE(YEAR('Compound Interest Calculator'!$F$12),MONTH('Compound Interest Calculator'!$F$12)+B478*(12/p)+1,0),DATE(YEAR('Compound Interest Calculator'!$F$12),MONTH('Compound Interest Calculator'!$F$12)+B478*(12/p),DAY('Compound Interest Calculator'!$F$12)))))))</f>
        <v/>
      </c>
      <c r="D478" s="25" t="str">
        <f t="shared" si="14"/>
        <v/>
      </c>
      <c r="E478" s="22" t="str">
        <f>IF(B478="","",SUM(D$4:D478)+PV)</f>
        <v/>
      </c>
      <c r="F478" s="22" t="str">
        <f>IF(B478="","",IF('Compound Interest Calculator'!$F$14="Daily",H477*( (1+rate)^(C478-C477)-1 ),H477*rate))</f>
        <v/>
      </c>
      <c r="G478" s="22" t="str">
        <f>IF(D478="","",SUM(F$4:F478))</f>
        <v/>
      </c>
      <c r="H478" s="23" t="str">
        <f t="shared" si="15"/>
        <v/>
      </c>
    </row>
    <row r="479" spans="2:8" x14ac:dyDescent="0.15">
      <c r="B479" s="21" t="str">
        <f>IF(H478="","",IF(B478&gt;='Compound Interest Calculator'!$F$10*p,"",B478+1))</f>
        <v/>
      </c>
      <c r="C479" s="27" t="str">
        <f>IF(B479="","",IF(p=52,C478+7,IF(p=26,C478+14,IF(p=24,IF(MOD(B479,2)=0,EDATE('Compound Interest Calculator'!$F$12,B479/2),C478+14),IF(DAY(DATE(YEAR('Compound Interest Calculator'!$F$12),MONTH('Compound Interest Calculator'!$F$12)+(B479-1)*(12/p),DAY('Compound Interest Calculator'!$F$12)))&lt;&gt;DAY('Compound Interest Calculator'!$F$12),DATE(YEAR('Compound Interest Calculator'!$F$12),MONTH('Compound Interest Calculator'!$F$12)+B479*(12/p)+1,0),DATE(YEAR('Compound Interest Calculator'!$F$12),MONTH('Compound Interest Calculator'!$F$12)+B479*(12/p),DAY('Compound Interest Calculator'!$F$12)))))))</f>
        <v/>
      </c>
      <c r="D479" s="25" t="str">
        <f t="shared" si="14"/>
        <v/>
      </c>
      <c r="E479" s="22" t="str">
        <f>IF(B479="","",SUM(D$4:D479)+PV)</f>
        <v/>
      </c>
      <c r="F479" s="22" t="str">
        <f>IF(B479="","",IF('Compound Interest Calculator'!$F$14="Daily",H478*( (1+rate)^(C479-C478)-1 ),H478*rate))</f>
        <v/>
      </c>
      <c r="G479" s="22" t="str">
        <f>IF(D479="","",SUM(F$4:F479))</f>
        <v/>
      </c>
      <c r="H479" s="23" t="str">
        <f t="shared" si="15"/>
        <v/>
      </c>
    </row>
    <row r="480" spans="2:8" x14ac:dyDescent="0.15">
      <c r="B480" s="21" t="str">
        <f>IF(H479="","",IF(B479&gt;='Compound Interest Calculator'!$F$10*p,"",B479+1))</f>
        <v/>
      </c>
      <c r="C480" s="27" t="str">
        <f>IF(B480="","",IF(p=52,C479+7,IF(p=26,C479+14,IF(p=24,IF(MOD(B480,2)=0,EDATE('Compound Interest Calculator'!$F$12,B480/2),C479+14),IF(DAY(DATE(YEAR('Compound Interest Calculator'!$F$12),MONTH('Compound Interest Calculator'!$F$12)+(B480-1)*(12/p),DAY('Compound Interest Calculator'!$F$12)))&lt;&gt;DAY('Compound Interest Calculator'!$F$12),DATE(YEAR('Compound Interest Calculator'!$F$12),MONTH('Compound Interest Calculator'!$F$12)+B480*(12/p)+1,0),DATE(YEAR('Compound Interest Calculator'!$F$12),MONTH('Compound Interest Calculator'!$F$12)+B480*(12/p),DAY('Compound Interest Calculator'!$F$12)))))))</f>
        <v/>
      </c>
      <c r="D480" s="25" t="str">
        <f t="shared" si="14"/>
        <v/>
      </c>
      <c r="E480" s="22" t="str">
        <f>IF(B480="","",SUM(D$4:D480)+PV)</f>
        <v/>
      </c>
      <c r="F480" s="22" t="str">
        <f>IF(B480="","",IF('Compound Interest Calculator'!$F$14="Daily",H479*( (1+rate)^(C480-C479)-1 ),H479*rate))</f>
        <v/>
      </c>
      <c r="G480" s="22" t="str">
        <f>IF(D480="","",SUM(F$4:F480))</f>
        <v/>
      </c>
      <c r="H480" s="23" t="str">
        <f t="shared" si="15"/>
        <v/>
      </c>
    </row>
    <row r="481" spans="2:8" x14ac:dyDescent="0.15">
      <c r="B481" s="21" t="str">
        <f>IF(H480="","",IF(B480&gt;='Compound Interest Calculator'!$F$10*p,"",B480+1))</f>
        <v/>
      </c>
      <c r="C481" s="27" t="str">
        <f>IF(B481="","",IF(p=52,C480+7,IF(p=26,C480+14,IF(p=24,IF(MOD(B481,2)=0,EDATE('Compound Interest Calculator'!$F$12,B481/2),C480+14),IF(DAY(DATE(YEAR('Compound Interest Calculator'!$F$12),MONTH('Compound Interest Calculator'!$F$12)+(B481-1)*(12/p),DAY('Compound Interest Calculator'!$F$12)))&lt;&gt;DAY('Compound Interest Calculator'!$F$12),DATE(YEAR('Compound Interest Calculator'!$F$12),MONTH('Compound Interest Calculator'!$F$12)+B481*(12/p)+1,0),DATE(YEAR('Compound Interest Calculator'!$F$12),MONTH('Compound Interest Calculator'!$F$12)+B481*(12/p),DAY('Compound Interest Calculator'!$F$12)))))))</f>
        <v/>
      </c>
      <c r="D481" s="25" t="str">
        <f t="shared" si="14"/>
        <v/>
      </c>
      <c r="E481" s="22" t="str">
        <f>IF(B481="","",SUM(D$4:D481)+PV)</f>
        <v/>
      </c>
      <c r="F481" s="22" t="str">
        <f>IF(B481="","",IF('Compound Interest Calculator'!$F$14="Daily",H480*( (1+rate)^(C481-C480)-1 ),H480*rate))</f>
        <v/>
      </c>
      <c r="G481" s="22" t="str">
        <f>IF(D481="","",SUM(F$4:F481))</f>
        <v/>
      </c>
      <c r="H481" s="23" t="str">
        <f t="shared" si="15"/>
        <v/>
      </c>
    </row>
    <row r="482" spans="2:8" x14ac:dyDescent="0.15">
      <c r="B482" s="21" t="str">
        <f>IF(H481="","",IF(B481&gt;='Compound Interest Calculator'!$F$10*p,"",B481+1))</f>
        <v/>
      </c>
      <c r="C482" s="27" t="str">
        <f>IF(B482="","",IF(p=52,C481+7,IF(p=26,C481+14,IF(p=24,IF(MOD(B482,2)=0,EDATE('Compound Interest Calculator'!$F$12,B482/2),C481+14),IF(DAY(DATE(YEAR('Compound Interest Calculator'!$F$12),MONTH('Compound Interest Calculator'!$F$12)+(B482-1)*(12/p),DAY('Compound Interest Calculator'!$F$12)))&lt;&gt;DAY('Compound Interest Calculator'!$F$12),DATE(YEAR('Compound Interest Calculator'!$F$12),MONTH('Compound Interest Calculator'!$F$12)+B482*(12/p)+1,0),DATE(YEAR('Compound Interest Calculator'!$F$12),MONTH('Compound Interest Calculator'!$F$12)+B482*(12/p),DAY('Compound Interest Calculator'!$F$12)))))))</f>
        <v/>
      </c>
      <c r="D482" s="25" t="str">
        <f t="shared" si="14"/>
        <v/>
      </c>
      <c r="E482" s="22" t="str">
        <f>IF(B482="","",SUM(D$4:D482)+PV)</f>
        <v/>
      </c>
      <c r="F482" s="22" t="str">
        <f>IF(B482="","",IF('Compound Interest Calculator'!$F$14="Daily",H481*( (1+rate)^(C482-C481)-1 ),H481*rate))</f>
        <v/>
      </c>
      <c r="G482" s="22" t="str">
        <f>IF(D482="","",SUM(F$4:F482))</f>
        <v/>
      </c>
      <c r="H482" s="23" t="str">
        <f t="shared" si="15"/>
        <v/>
      </c>
    </row>
    <row r="483" spans="2:8" x14ac:dyDescent="0.15">
      <c r="B483" s="21" t="str">
        <f>IF(H482="","",IF(B482&gt;='Compound Interest Calculator'!$F$10*p,"",B482+1))</f>
        <v/>
      </c>
      <c r="C483" s="27" t="str">
        <f>IF(B483="","",IF(p=52,C482+7,IF(p=26,C482+14,IF(p=24,IF(MOD(B483,2)=0,EDATE('Compound Interest Calculator'!$F$12,B483/2),C482+14),IF(DAY(DATE(YEAR('Compound Interest Calculator'!$F$12),MONTH('Compound Interest Calculator'!$F$12)+(B483-1)*(12/p),DAY('Compound Interest Calculator'!$F$12)))&lt;&gt;DAY('Compound Interest Calculator'!$F$12),DATE(YEAR('Compound Interest Calculator'!$F$12),MONTH('Compound Interest Calculator'!$F$12)+B483*(12/p)+1,0),DATE(YEAR('Compound Interest Calculator'!$F$12),MONTH('Compound Interest Calculator'!$F$12)+B483*(12/p),DAY('Compound Interest Calculator'!$F$12)))))))</f>
        <v/>
      </c>
      <c r="D483" s="25" t="str">
        <f t="shared" si="14"/>
        <v/>
      </c>
      <c r="E483" s="22" t="str">
        <f>IF(B483="","",SUM(D$4:D483)+PV)</f>
        <v/>
      </c>
      <c r="F483" s="22" t="str">
        <f>IF(B483="","",IF('Compound Interest Calculator'!$F$14="Daily",H482*( (1+rate)^(C483-C482)-1 ),H482*rate))</f>
        <v/>
      </c>
      <c r="G483" s="22" t="str">
        <f>IF(D483="","",SUM(F$4:F483))</f>
        <v/>
      </c>
      <c r="H483" s="23" t="str">
        <f t="shared" si="15"/>
        <v/>
      </c>
    </row>
    <row r="484" spans="2:8" x14ac:dyDescent="0.15">
      <c r="B484" s="21" t="str">
        <f>IF(H483="","",IF(B483&gt;='Compound Interest Calculator'!$F$10*p,"",B483+1))</f>
        <v/>
      </c>
      <c r="C484" s="27" t="str">
        <f>IF(B484="","",IF(p=52,C483+7,IF(p=26,C483+14,IF(p=24,IF(MOD(B484,2)=0,EDATE('Compound Interest Calculator'!$F$12,B484/2),C483+14),IF(DAY(DATE(YEAR('Compound Interest Calculator'!$F$12),MONTH('Compound Interest Calculator'!$F$12)+(B484-1)*(12/p),DAY('Compound Interest Calculator'!$F$12)))&lt;&gt;DAY('Compound Interest Calculator'!$F$12),DATE(YEAR('Compound Interest Calculator'!$F$12),MONTH('Compound Interest Calculator'!$F$12)+B484*(12/p)+1,0),DATE(YEAR('Compound Interest Calculator'!$F$12),MONTH('Compound Interest Calculator'!$F$12)+B484*(12/p),DAY('Compound Interest Calculator'!$F$12)))))))</f>
        <v/>
      </c>
      <c r="D484" s="25" t="str">
        <f t="shared" si="14"/>
        <v/>
      </c>
      <c r="E484" s="22" t="str">
        <f>IF(B484="","",SUM(D$4:D484)+PV)</f>
        <v/>
      </c>
      <c r="F484" s="22" t="str">
        <f>IF(B484="","",IF('Compound Interest Calculator'!$F$14="Daily",H483*( (1+rate)^(C484-C483)-1 ),H483*rate))</f>
        <v/>
      </c>
      <c r="G484" s="22" t="str">
        <f>IF(D484="","",SUM(F$4:F484))</f>
        <v/>
      </c>
      <c r="H484" s="23" t="str">
        <f t="shared" si="15"/>
        <v/>
      </c>
    </row>
    <row r="485" spans="2:8" x14ac:dyDescent="0.15">
      <c r="B485" s="21" t="str">
        <f>IF(H484="","",IF(B484&gt;='Compound Interest Calculator'!$F$10*p,"",B484+1))</f>
        <v/>
      </c>
      <c r="C485" s="27" t="str">
        <f>IF(B485="","",IF(p=52,C484+7,IF(p=26,C484+14,IF(p=24,IF(MOD(B485,2)=0,EDATE('Compound Interest Calculator'!$F$12,B485/2),C484+14),IF(DAY(DATE(YEAR('Compound Interest Calculator'!$F$12),MONTH('Compound Interest Calculator'!$F$12)+(B485-1)*(12/p),DAY('Compound Interest Calculator'!$F$12)))&lt;&gt;DAY('Compound Interest Calculator'!$F$12),DATE(YEAR('Compound Interest Calculator'!$F$12),MONTH('Compound Interest Calculator'!$F$12)+B485*(12/p)+1,0),DATE(YEAR('Compound Interest Calculator'!$F$12),MONTH('Compound Interest Calculator'!$F$12)+B485*(12/p),DAY('Compound Interest Calculator'!$F$12)))))))</f>
        <v/>
      </c>
      <c r="D485" s="25" t="str">
        <f t="shared" si="14"/>
        <v/>
      </c>
      <c r="E485" s="22" t="str">
        <f>IF(B485="","",SUM(D$4:D485)+PV)</f>
        <v/>
      </c>
      <c r="F485" s="22" t="str">
        <f>IF(B485="","",IF('Compound Interest Calculator'!$F$14="Daily",H484*( (1+rate)^(C485-C484)-1 ),H484*rate))</f>
        <v/>
      </c>
      <c r="G485" s="22" t="str">
        <f>IF(D485="","",SUM(F$4:F485))</f>
        <v/>
      </c>
      <c r="H485" s="23" t="str">
        <f t="shared" si="15"/>
        <v/>
      </c>
    </row>
    <row r="486" spans="2:8" x14ac:dyDescent="0.15">
      <c r="B486" s="21" t="str">
        <f>IF(H485="","",IF(B485&gt;='Compound Interest Calculator'!$F$10*p,"",B485+1))</f>
        <v/>
      </c>
      <c r="C486" s="27" t="str">
        <f>IF(B486="","",IF(p=52,C485+7,IF(p=26,C485+14,IF(p=24,IF(MOD(B486,2)=0,EDATE('Compound Interest Calculator'!$F$12,B486/2),C485+14),IF(DAY(DATE(YEAR('Compound Interest Calculator'!$F$12),MONTH('Compound Interest Calculator'!$F$12)+(B486-1)*(12/p),DAY('Compound Interest Calculator'!$F$12)))&lt;&gt;DAY('Compound Interest Calculator'!$F$12),DATE(YEAR('Compound Interest Calculator'!$F$12),MONTH('Compound Interest Calculator'!$F$12)+B486*(12/p)+1,0),DATE(YEAR('Compound Interest Calculator'!$F$12),MONTH('Compound Interest Calculator'!$F$12)+B486*(12/p),DAY('Compound Interest Calculator'!$F$12)))))))</f>
        <v/>
      </c>
      <c r="D486" s="25" t="str">
        <f t="shared" si="14"/>
        <v/>
      </c>
      <c r="E486" s="22" t="str">
        <f>IF(B486="","",SUM(D$4:D486)+PV)</f>
        <v/>
      </c>
      <c r="F486" s="22" t="str">
        <f>IF(B486="","",IF('Compound Interest Calculator'!$F$14="Daily",H485*( (1+rate)^(C486-C485)-1 ),H485*rate))</f>
        <v/>
      </c>
      <c r="G486" s="22" t="str">
        <f>IF(D486="","",SUM(F$4:F486))</f>
        <v/>
      </c>
      <c r="H486" s="23" t="str">
        <f t="shared" si="15"/>
        <v/>
      </c>
    </row>
    <row r="487" spans="2:8" x14ac:dyDescent="0.15">
      <c r="B487" s="21" t="str">
        <f>IF(H486="","",IF(B486&gt;='Compound Interest Calculator'!$F$10*p,"",B486+1))</f>
        <v/>
      </c>
      <c r="C487" s="27" t="str">
        <f>IF(B487="","",IF(p=52,C486+7,IF(p=26,C486+14,IF(p=24,IF(MOD(B487,2)=0,EDATE('Compound Interest Calculator'!$F$12,B487/2),C486+14),IF(DAY(DATE(YEAR('Compound Interest Calculator'!$F$12),MONTH('Compound Interest Calculator'!$F$12)+(B487-1)*(12/p),DAY('Compound Interest Calculator'!$F$12)))&lt;&gt;DAY('Compound Interest Calculator'!$F$12),DATE(YEAR('Compound Interest Calculator'!$F$12),MONTH('Compound Interest Calculator'!$F$12)+B487*(12/p)+1,0),DATE(YEAR('Compound Interest Calculator'!$F$12),MONTH('Compound Interest Calculator'!$F$12)+B487*(12/p),DAY('Compound Interest Calculator'!$F$12)))))))</f>
        <v/>
      </c>
      <c r="D487" s="25" t="str">
        <f t="shared" si="14"/>
        <v/>
      </c>
      <c r="E487" s="22" t="str">
        <f>IF(B487="","",SUM(D$4:D487)+PV)</f>
        <v/>
      </c>
      <c r="F487" s="22" t="str">
        <f>IF(B487="","",IF('Compound Interest Calculator'!$F$14="Daily",H486*( (1+rate)^(C487-C486)-1 ),H486*rate))</f>
        <v/>
      </c>
      <c r="G487" s="22" t="str">
        <f>IF(D487="","",SUM(F$4:F487))</f>
        <v/>
      </c>
      <c r="H487" s="23" t="str">
        <f t="shared" si="15"/>
        <v/>
      </c>
    </row>
    <row r="488" spans="2:8" x14ac:dyDescent="0.15">
      <c r="B488" s="21" t="str">
        <f>IF(H487="","",IF(B487&gt;='Compound Interest Calculator'!$F$10*p,"",B487+1))</f>
        <v/>
      </c>
      <c r="C488" s="27" t="str">
        <f>IF(B488="","",IF(p=52,C487+7,IF(p=26,C487+14,IF(p=24,IF(MOD(B488,2)=0,EDATE('Compound Interest Calculator'!$F$12,B488/2),C487+14),IF(DAY(DATE(YEAR('Compound Interest Calculator'!$F$12),MONTH('Compound Interest Calculator'!$F$12)+(B488-1)*(12/p),DAY('Compound Interest Calculator'!$F$12)))&lt;&gt;DAY('Compound Interest Calculator'!$F$12),DATE(YEAR('Compound Interest Calculator'!$F$12),MONTH('Compound Interest Calculator'!$F$12)+B488*(12/p)+1,0),DATE(YEAR('Compound Interest Calculator'!$F$12),MONTH('Compound Interest Calculator'!$F$12)+B488*(12/p),DAY('Compound Interest Calculator'!$F$12)))))))</f>
        <v/>
      </c>
      <c r="D488" s="25" t="str">
        <f t="shared" si="14"/>
        <v/>
      </c>
      <c r="E488" s="22" t="str">
        <f>IF(B488="","",SUM(D$4:D488)+PV)</f>
        <v/>
      </c>
      <c r="F488" s="22" t="str">
        <f>IF(B488="","",IF('Compound Interest Calculator'!$F$14="Daily",H487*( (1+rate)^(C488-C487)-1 ),H487*rate))</f>
        <v/>
      </c>
      <c r="G488" s="22" t="str">
        <f>IF(D488="","",SUM(F$4:F488))</f>
        <v/>
      </c>
      <c r="H488" s="23" t="str">
        <f t="shared" si="15"/>
        <v/>
      </c>
    </row>
    <row r="489" spans="2:8" x14ac:dyDescent="0.15">
      <c r="B489" s="21" t="str">
        <f>IF(H488="","",IF(B488&gt;='Compound Interest Calculator'!$F$10*p,"",B488+1))</f>
        <v/>
      </c>
      <c r="C489" s="27" t="str">
        <f>IF(B489="","",IF(p=52,C488+7,IF(p=26,C488+14,IF(p=24,IF(MOD(B489,2)=0,EDATE('Compound Interest Calculator'!$F$12,B489/2),C488+14),IF(DAY(DATE(YEAR('Compound Interest Calculator'!$F$12),MONTH('Compound Interest Calculator'!$F$12)+(B489-1)*(12/p),DAY('Compound Interest Calculator'!$F$12)))&lt;&gt;DAY('Compound Interest Calculator'!$F$12),DATE(YEAR('Compound Interest Calculator'!$F$12),MONTH('Compound Interest Calculator'!$F$12)+B489*(12/p)+1,0),DATE(YEAR('Compound Interest Calculator'!$F$12),MONTH('Compound Interest Calculator'!$F$12)+B489*(12/p),DAY('Compound Interest Calculator'!$F$12)))))))</f>
        <v/>
      </c>
      <c r="D489" s="25" t="str">
        <f t="shared" si="14"/>
        <v/>
      </c>
      <c r="E489" s="22" t="str">
        <f>IF(B489="","",SUM(D$4:D489)+PV)</f>
        <v/>
      </c>
      <c r="F489" s="22" t="str">
        <f>IF(B489="","",IF('Compound Interest Calculator'!$F$14="Daily",H488*( (1+rate)^(C489-C488)-1 ),H488*rate))</f>
        <v/>
      </c>
      <c r="G489" s="22" t="str">
        <f>IF(D489="","",SUM(F$4:F489))</f>
        <v/>
      </c>
      <c r="H489" s="23" t="str">
        <f t="shared" si="15"/>
        <v/>
      </c>
    </row>
    <row r="490" spans="2:8" x14ac:dyDescent="0.15">
      <c r="B490" s="21" t="str">
        <f>IF(H489="","",IF(B489&gt;='Compound Interest Calculator'!$F$10*p,"",B489+1))</f>
        <v/>
      </c>
      <c r="C490" s="27" t="str">
        <f>IF(B490="","",IF(p=52,C489+7,IF(p=26,C489+14,IF(p=24,IF(MOD(B490,2)=0,EDATE('Compound Interest Calculator'!$F$12,B490/2),C489+14),IF(DAY(DATE(YEAR('Compound Interest Calculator'!$F$12),MONTH('Compound Interest Calculator'!$F$12)+(B490-1)*(12/p),DAY('Compound Interest Calculator'!$F$12)))&lt;&gt;DAY('Compound Interest Calculator'!$F$12),DATE(YEAR('Compound Interest Calculator'!$F$12),MONTH('Compound Interest Calculator'!$F$12)+B490*(12/p)+1,0),DATE(YEAR('Compound Interest Calculator'!$F$12),MONTH('Compound Interest Calculator'!$F$12)+B490*(12/p),DAY('Compound Interest Calculator'!$F$12)))))))</f>
        <v/>
      </c>
      <c r="D490" s="25" t="str">
        <f t="shared" si="14"/>
        <v/>
      </c>
      <c r="E490" s="22" t="str">
        <f>IF(B490="","",SUM(D$4:D490)+PV)</f>
        <v/>
      </c>
      <c r="F490" s="22" t="str">
        <f>IF(B490="","",IF('Compound Interest Calculator'!$F$14="Daily",H489*( (1+rate)^(C490-C489)-1 ),H489*rate))</f>
        <v/>
      </c>
      <c r="G490" s="22" t="str">
        <f>IF(D490="","",SUM(F$4:F490))</f>
        <v/>
      </c>
      <c r="H490" s="23" t="str">
        <f t="shared" si="15"/>
        <v/>
      </c>
    </row>
    <row r="491" spans="2:8" x14ac:dyDescent="0.15">
      <c r="B491" s="21" t="str">
        <f>IF(H490="","",IF(B490&gt;='Compound Interest Calculator'!$F$10*p,"",B490+1))</f>
        <v/>
      </c>
      <c r="C491" s="27" t="str">
        <f>IF(B491="","",IF(p=52,C490+7,IF(p=26,C490+14,IF(p=24,IF(MOD(B491,2)=0,EDATE('Compound Interest Calculator'!$F$12,B491/2),C490+14),IF(DAY(DATE(YEAR('Compound Interest Calculator'!$F$12),MONTH('Compound Interest Calculator'!$F$12)+(B491-1)*(12/p),DAY('Compound Interest Calculator'!$F$12)))&lt;&gt;DAY('Compound Interest Calculator'!$F$12),DATE(YEAR('Compound Interest Calculator'!$F$12),MONTH('Compound Interest Calculator'!$F$12)+B491*(12/p)+1,0),DATE(YEAR('Compound Interest Calculator'!$F$12),MONTH('Compound Interest Calculator'!$F$12)+B491*(12/p),DAY('Compound Interest Calculator'!$F$12)))))))</f>
        <v/>
      </c>
      <c r="D491" s="25" t="str">
        <f t="shared" si="14"/>
        <v/>
      </c>
      <c r="E491" s="22" t="str">
        <f>IF(B491="","",SUM(D$4:D491)+PV)</f>
        <v/>
      </c>
      <c r="F491" s="22" t="str">
        <f>IF(B491="","",IF('Compound Interest Calculator'!$F$14="Daily",H490*( (1+rate)^(C491-C490)-1 ),H490*rate))</f>
        <v/>
      </c>
      <c r="G491" s="22" t="str">
        <f>IF(D491="","",SUM(F$4:F491))</f>
        <v/>
      </c>
      <c r="H491" s="23" t="str">
        <f t="shared" si="15"/>
        <v/>
      </c>
    </row>
    <row r="492" spans="2:8" x14ac:dyDescent="0.15">
      <c r="B492" s="21" t="str">
        <f>IF(H491="","",IF(B491&gt;='Compound Interest Calculator'!$F$10*p,"",B491+1))</f>
        <v/>
      </c>
      <c r="C492" s="27" t="str">
        <f>IF(B492="","",IF(p=52,C491+7,IF(p=26,C491+14,IF(p=24,IF(MOD(B492,2)=0,EDATE('Compound Interest Calculator'!$F$12,B492/2),C491+14),IF(DAY(DATE(YEAR('Compound Interest Calculator'!$F$12),MONTH('Compound Interest Calculator'!$F$12)+(B492-1)*(12/p),DAY('Compound Interest Calculator'!$F$12)))&lt;&gt;DAY('Compound Interest Calculator'!$F$12),DATE(YEAR('Compound Interest Calculator'!$F$12),MONTH('Compound Interest Calculator'!$F$12)+B492*(12/p)+1,0),DATE(YEAR('Compound Interest Calculator'!$F$12),MONTH('Compound Interest Calculator'!$F$12)+B492*(12/p),DAY('Compound Interest Calculator'!$F$12)))))))</f>
        <v/>
      </c>
      <c r="D492" s="25" t="str">
        <f t="shared" si="14"/>
        <v/>
      </c>
      <c r="E492" s="22" t="str">
        <f>IF(B492="","",SUM(D$4:D492)+PV)</f>
        <v/>
      </c>
      <c r="F492" s="22" t="str">
        <f>IF(B492="","",IF('Compound Interest Calculator'!$F$14="Daily",H491*( (1+rate)^(C492-C491)-1 ),H491*rate))</f>
        <v/>
      </c>
      <c r="G492" s="22" t="str">
        <f>IF(D492="","",SUM(F$4:F492))</f>
        <v/>
      </c>
      <c r="H492" s="23" t="str">
        <f t="shared" si="15"/>
        <v/>
      </c>
    </row>
    <row r="493" spans="2:8" x14ac:dyDescent="0.15">
      <c r="B493" s="21" t="str">
        <f>IF(H492="","",IF(B492&gt;='Compound Interest Calculator'!$F$10*p,"",B492+1))</f>
        <v/>
      </c>
      <c r="C493" s="27" t="str">
        <f>IF(B493="","",IF(p=52,C492+7,IF(p=26,C492+14,IF(p=24,IF(MOD(B493,2)=0,EDATE('Compound Interest Calculator'!$F$12,B493/2),C492+14),IF(DAY(DATE(YEAR('Compound Interest Calculator'!$F$12),MONTH('Compound Interest Calculator'!$F$12)+(B493-1)*(12/p),DAY('Compound Interest Calculator'!$F$12)))&lt;&gt;DAY('Compound Interest Calculator'!$F$12),DATE(YEAR('Compound Interest Calculator'!$F$12),MONTH('Compound Interest Calculator'!$F$12)+B493*(12/p)+1,0),DATE(YEAR('Compound Interest Calculator'!$F$12),MONTH('Compound Interest Calculator'!$F$12)+B493*(12/p),DAY('Compound Interest Calculator'!$F$12)))))))</f>
        <v/>
      </c>
      <c r="D493" s="25" t="str">
        <f t="shared" si="14"/>
        <v/>
      </c>
      <c r="E493" s="22" t="str">
        <f>IF(B493="","",SUM(D$4:D493)+PV)</f>
        <v/>
      </c>
      <c r="F493" s="22" t="str">
        <f>IF(B493="","",IF('Compound Interest Calculator'!$F$14="Daily",H492*( (1+rate)^(C493-C492)-1 ),H492*rate))</f>
        <v/>
      </c>
      <c r="G493" s="22" t="str">
        <f>IF(D493="","",SUM(F$4:F493))</f>
        <v/>
      </c>
      <c r="H493" s="23" t="str">
        <f t="shared" si="15"/>
        <v/>
      </c>
    </row>
    <row r="494" spans="2:8" x14ac:dyDescent="0.15">
      <c r="B494" s="21" t="str">
        <f>IF(H493="","",IF(B493&gt;='Compound Interest Calculator'!$F$10*p,"",B493+1))</f>
        <v/>
      </c>
      <c r="C494" s="27" t="str">
        <f>IF(B494="","",IF(p=52,C493+7,IF(p=26,C493+14,IF(p=24,IF(MOD(B494,2)=0,EDATE('Compound Interest Calculator'!$F$12,B494/2),C493+14),IF(DAY(DATE(YEAR('Compound Interest Calculator'!$F$12),MONTH('Compound Interest Calculator'!$F$12)+(B494-1)*(12/p),DAY('Compound Interest Calculator'!$F$12)))&lt;&gt;DAY('Compound Interest Calculator'!$F$12),DATE(YEAR('Compound Interest Calculator'!$F$12),MONTH('Compound Interest Calculator'!$F$12)+B494*(12/p)+1,0),DATE(YEAR('Compound Interest Calculator'!$F$12),MONTH('Compound Interest Calculator'!$F$12)+B494*(12/p),DAY('Compound Interest Calculator'!$F$12)))))))</f>
        <v/>
      </c>
      <c r="D494" s="25" t="str">
        <f t="shared" si="14"/>
        <v/>
      </c>
      <c r="E494" s="22" t="str">
        <f>IF(B494="","",SUM(D$4:D494)+PV)</f>
        <v/>
      </c>
      <c r="F494" s="22" t="str">
        <f>IF(B494="","",IF('Compound Interest Calculator'!$F$14="Daily",H493*( (1+rate)^(C494-C493)-1 ),H493*rate))</f>
        <v/>
      </c>
      <c r="G494" s="22" t="str">
        <f>IF(D494="","",SUM(F$4:F494))</f>
        <v/>
      </c>
      <c r="H494" s="23" t="str">
        <f t="shared" si="15"/>
        <v/>
      </c>
    </row>
    <row r="495" spans="2:8" x14ac:dyDescent="0.15">
      <c r="B495" s="21" t="str">
        <f>IF(H494="","",IF(B494&gt;='Compound Interest Calculator'!$F$10*p,"",B494+1))</f>
        <v/>
      </c>
      <c r="C495" s="27" t="str">
        <f>IF(B495="","",IF(p=52,C494+7,IF(p=26,C494+14,IF(p=24,IF(MOD(B495,2)=0,EDATE('Compound Interest Calculator'!$F$12,B495/2),C494+14),IF(DAY(DATE(YEAR('Compound Interest Calculator'!$F$12),MONTH('Compound Interest Calculator'!$F$12)+(B495-1)*(12/p),DAY('Compound Interest Calculator'!$F$12)))&lt;&gt;DAY('Compound Interest Calculator'!$F$12),DATE(YEAR('Compound Interest Calculator'!$F$12),MONTH('Compound Interest Calculator'!$F$12)+B495*(12/p)+1,0),DATE(YEAR('Compound Interest Calculator'!$F$12),MONTH('Compound Interest Calculator'!$F$12)+B495*(12/p),DAY('Compound Interest Calculator'!$F$12)))))))</f>
        <v/>
      </c>
      <c r="D495" s="25" t="str">
        <f t="shared" si="14"/>
        <v/>
      </c>
      <c r="E495" s="22" t="str">
        <f>IF(B495="","",SUM(D$4:D495)+PV)</f>
        <v/>
      </c>
      <c r="F495" s="22" t="str">
        <f>IF(B495="","",IF('Compound Interest Calculator'!$F$14="Daily",H494*( (1+rate)^(C495-C494)-1 ),H494*rate))</f>
        <v/>
      </c>
      <c r="G495" s="22" t="str">
        <f>IF(D495="","",SUM(F$4:F495))</f>
        <v/>
      </c>
      <c r="H495" s="23" t="str">
        <f t="shared" si="15"/>
        <v/>
      </c>
    </row>
    <row r="496" spans="2:8" x14ac:dyDescent="0.15">
      <c r="B496" s="21" t="str">
        <f>IF(H495="","",IF(B495&gt;='Compound Interest Calculator'!$F$10*p,"",B495+1))</f>
        <v/>
      </c>
      <c r="C496" s="27" t="str">
        <f>IF(B496="","",IF(p=52,C495+7,IF(p=26,C495+14,IF(p=24,IF(MOD(B496,2)=0,EDATE('Compound Interest Calculator'!$F$12,B496/2),C495+14),IF(DAY(DATE(YEAR('Compound Interest Calculator'!$F$12),MONTH('Compound Interest Calculator'!$F$12)+(B496-1)*(12/p),DAY('Compound Interest Calculator'!$F$12)))&lt;&gt;DAY('Compound Interest Calculator'!$F$12),DATE(YEAR('Compound Interest Calculator'!$F$12),MONTH('Compound Interest Calculator'!$F$12)+B496*(12/p)+1,0),DATE(YEAR('Compound Interest Calculator'!$F$12),MONTH('Compound Interest Calculator'!$F$12)+B496*(12/p),DAY('Compound Interest Calculator'!$F$12)))))))</f>
        <v/>
      </c>
      <c r="D496" s="25" t="str">
        <f t="shared" si="14"/>
        <v/>
      </c>
      <c r="E496" s="22" t="str">
        <f>IF(B496="","",SUM(D$4:D496)+PV)</f>
        <v/>
      </c>
      <c r="F496" s="22" t="str">
        <f>IF(B496="","",IF('Compound Interest Calculator'!$F$14="Daily",H495*( (1+rate)^(C496-C495)-1 ),H495*rate))</f>
        <v/>
      </c>
      <c r="G496" s="22" t="str">
        <f>IF(D496="","",SUM(F$4:F496))</f>
        <v/>
      </c>
      <c r="H496" s="23" t="str">
        <f t="shared" si="15"/>
        <v/>
      </c>
    </row>
    <row r="497" spans="2:8" x14ac:dyDescent="0.15">
      <c r="B497" s="21" t="str">
        <f>IF(H496="","",IF(B496&gt;='Compound Interest Calculator'!$F$10*p,"",B496+1))</f>
        <v/>
      </c>
      <c r="C497" s="27" t="str">
        <f>IF(B497="","",IF(p=52,C496+7,IF(p=26,C496+14,IF(p=24,IF(MOD(B497,2)=0,EDATE('Compound Interest Calculator'!$F$12,B497/2),C496+14),IF(DAY(DATE(YEAR('Compound Interest Calculator'!$F$12),MONTH('Compound Interest Calculator'!$F$12)+(B497-1)*(12/p),DAY('Compound Interest Calculator'!$F$12)))&lt;&gt;DAY('Compound Interest Calculator'!$F$12),DATE(YEAR('Compound Interest Calculator'!$F$12),MONTH('Compound Interest Calculator'!$F$12)+B497*(12/p)+1,0),DATE(YEAR('Compound Interest Calculator'!$F$12),MONTH('Compound Interest Calculator'!$F$12)+B497*(12/p),DAY('Compound Interest Calculator'!$F$12)))))))</f>
        <v/>
      </c>
      <c r="D497" s="25" t="str">
        <f t="shared" si="14"/>
        <v/>
      </c>
      <c r="E497" s="22" t="str">
        <f>IF(B497="","",SUM(D$4:D497)+PV)</f>
        <v/>
      </c>
      <c r="F497" s="22" t="str">
        <f>IF(B497="","",IF('Compound Interest Calculator'!$F$14="Daily",H496*( (1+rate)^(C497-C496)-1 ),H496*rate))</f>
        <v/>
      </c>
      <c r="G497" s="22" t="str">
        <f>IF(D497="","",SUM(F$4:F497))</f>
        <v/>
      </c>
      <c r="H497" s="23" t="str">
        <f t="shared" si="15"/>
        <v/>
      </c>
    </row>
    <row r="498" spans="2:8" x14ac:dyDescent="0.15">
      <c r="B498" s="21" t="str">
        <f>IF(H497="","",IF(B497&gt;='Compound Interest Calculator'!$F$10*p,"",B497+1))</f>
        <v/>
      </c>
      <c r="C498" s="27" t="str">
        <f>IF(B498="","",IF(p=52,C497+7,IF(p=26,C497+14,IF(p=24,IF(MOD(B498,2)=0,EDATE('Compound Interest Calculator'!$F$12,B498/2),C497+14),IF(DAY(DATE(YEAR('Compound Interest Calculator'!$F$12),MONTH('Compound Interest Calculator'!$F$12)+(B498-1)*(12/p),DAY('Compound Interest Calculator'!$F$12)))&lt;&gt;DAY('Compound Interest Calculator'!$F$12),DATE(YEAR('Compound Interest Calculator'!$F$12),MONTH('Compound Interest Calculator'!$F$12)+B498*(12/p)+1,0),DATE(YEAR('Compound Interest Calculator'!$F$12),MONTH('Compound Interest Calculator'!$F$12)+B498*(12/p),DAY('Compound Interest Calculator'!$F$12)))))))</f>
        <v/>
      </c>
      <c r="D498" s="25" t="str">
        <f t="shared" si="14"/>
        <v/>
      </c>
      <c r="E498" s="22" t="str">
        <f>IF(B498="","",SUM(D$4:D498)+PV)</f>
        <v/>
      </c>
      <c r="F498" s="22" t="str">
        <f>IF(B498="","",IF('Compound Interest Calculator'!$F$14="Daily",H497*( (1+rate)^(C498-C497)-1 ),H497*rate))</f>
        <v/>
      </c>
      <c r="G498" s="22" t="str">
        <f>IF(D498="","",SUM(F$4:F498))</f>
        <v/>
      </c>
      <c r="H498" s="23" t="str">
        <f t="shared" si="15"/>
        <v/>
      </c>
    </row>
    <row r="499" spans="2:8" x14ac:dyDescent="0.15">
      <c r="B499" s="21" t="str">
        <f>IF(H498="","",IF(B498&gt;='Compound Interest Calculator'!$F$10*p,"",B498+1))</f>
        <v/>
      </c>
      <c r="C499" s="27" t="str">
        <f>IF(B499="","",IF(p=52,C498+7,IF(p=26,C498+14,IF(p=24,IF(MOD(B499,2)=0,EDATE('Compound Interest Calculator'!$F$12,B499/2),C498+14),IF(DAY(DATE(YEAR('Compound Interest Calculator'!$F$12),MONTH('Compound Interest Calculator'!$F$12)+(B499-1)*(12/p),DAY('Compound Interest Calculator'!$F$12)))&lt;&gt;DAY('Compound Interest Calculator'!$F$12),DATE(YEAR('Compound Interest Calculator'!$F$12),MONTH('Compound Interest Calculator'!$F$12)+B499*(12/p)+1,0),DATE(YEAR('Compound Interest Calculator'!$F$12),MONTH('Compound Interest Calculator'!$F$12)+B499*(12/p),DAY('Compound Interest Calculator'!$F$12)))))))</f>
        <v/>
      </c>
      <c r="D499" s="25" t="str">
        <f t="shared" si="14"/>
        <v/>
      </c>
      <c r="E499" s="22" t="str">
        <f>IF(B499="","",SUM(D$4:D499)+PV)</f>
        <v/>
      </c>
      <c r="F499" s="22" t="str">
        <f>IF(B499="","",IF('Compound Interest Calculator'!$F$14="Daily",H498*( (1+rate)^(C499-C498)-1 ),H498*rate))</f>
        <v/>
      </c>
      <c r="G499" s="22" t="str">
        <f>IF(D499="","",SUM(F$4:F499))</f>
        <v/>
      </c>
      <c r="H499" s="23" t="str">
        <f t="shared" si="15"/>
        <v/>
      </c>
    </row>
    <row r="500" spans="2:8" x14ac:dyDescent="0.15">
      <c r="B500" s="21" t="str">
        <f>IF(H499="","",IF(B499&gt;='Compound Interest Calculator'!$F$10*p,"",B499+1))</f>
        <v/>
      </c>
      <c r="C500" s="27" t="str">
        <f>IF(B500="","",IF(p=52,C499+7,IF(p=26,C499+14,IF(p=24,IF(MOD(B500,2)=0,EDATE('Compound Interest Calculator'!$F$12,B500/2),C499+14),IF(DAY(DATE(YEAR('Compound Interest Calculator'!$F$12),MONTH('Compound Interest Calculator'!$F$12)+(B500-1)*(12/p),DAY('Compound Interest Calculator'!$F$12)))&lt;&gt;DAY('Compound Interest Calculator'!$F$12),DATE(YEAR('Compound Interest Calculator'!$F$12),MONTH('Compound Interest Calculator'!$F$12)+B500*(12/p)+1,0),DATE(YEAR('Compound Interest Calculator'!$F$12),MONTH('Compound Interest Calculator'!$F$12)+B500*(12/p),DAY('Compound Interest Calculator'!$F$12)))))))</f>
        <v/>
      </c>
      <c r="D500" s="25" t="str">
        <f t="shared" si="14"/>
        <v/>
      </c>
      <c r="E500" s="22" t="str">
        <f>IF(B500="","",SUM(D$4:D500)+PV)</f>
        <v/>
      </c>
      <c r="F500" s="22" t="str">
        <f>IF(B500="","",IF('Compound Interest Calculator'!$F$14="Daily",H499*( (1+rate)^(C500-C499)-1 ),H499*rate))</f>
        <v/>
      </c>
      <c r="G500" s="22" t="str">
        <f>IF(D500="","",SUM(F$4:F500))</f>
        <v/>
      </c>
      <c r="H500" s="23" t="str">
        <f t="shared" si="15"/>
        <v/>
      </c>
    </row>
    <row r="501" spans="2:8" x14ac:dyDescent="0.15">
      <c r="B501" s="21" t="str">
        <f>IF(H500="","",IF(B500&gt;='Compound Interest Calculator'!$F$10*p,"",B500+1))</f>
        <v/>
      </c>
      <c r="C501" s="27" t="str">
        <f>IF(B501="","",IF(p=52,C500+7,IF(p=26,C500+14,IF(p=24,IF(MOD(B501,2)=0,EDATE('Compound Interest Calculator'!$F$12,B501/2),C500+14),IF(DAY(DATE(YEAR('Compound Interest Calculator'!$F$12),MONTH('Compound Interest Calculator'!$F$12)+(B501-1)*(12/p),DAY('Compound Interest Calculator'!$F$12)))&lt;&gt;DAY('Compound Interest Calculator'!$F$12),DATE(YEAR('Compound Interest Calculator'!$F$12),MONTH('Compound Interest Calculator'!$F$12)+B501*(12/p)+1,0),DATE(YEAR('Compound Interest Calculator'!$F$12),MONTH('Compound Interest Calculator'!$F$12)+B501*(12/p),DAY('Compound Interest Calculator'!$F$12)))))))</f>
        <v/>
      </c>
      <c r="D501" s="25" t="str">
        <f t="shared" si="14"/>
        <v/>
      </c>
      <c r="E501" s="22" t="str">
        <f>IF(B501="","",SUM(D$4:D501)+PV)</f>
        <v/>
      </c>
      <c r="F501" s="22" t="str">
        <f>IF(B501="","",IF('Compound Interest Calculator'!$F$14="Daily",H500*( (1+rate)^(C501-C500)-1 ),H500*rate))</f>
        <v/>
      </c>
      <c r="G501" s="22" t="str">
        <f>IF(D501="","",SUM(F$4:F501))</f>
        <v/>
      </c>
      <c r="H501" s="23" t="str">
        <f t="shared" si="15"/>
        <v/>
      </c>
    </row>
    <row r="502" spans="2:8" x14ac:dyDescent="0.15">
      <c r="B502" s="21" t="str">
        <f>IF(H501="","",IF(B501&gt;='Compound Interest Calculator'!$F$10*p,"",B501+1))</f>
        <v/>
      </c>
      <c r="C502" s="27" t="str">
        <f>IF(B502="","",IF(p=52,C501+7,IF(p=26,C501+14,IF(p=24,IF(MOD(B502,2)=0,EDATE('Compound Interest Calculator'!$F$12,B502/2),C501+14),IF(DAY(DATE(YEAR('Compound Interest Calculator'!$F$12),MONTH('Compound Interest Calculator'!$F$12)+(B502-1)*(12/p),DAY('Compound Interest Calculator'!$F$12)))&lt;&gt;DAY('Compound Interest Calculator'!$F$12),DATE(YEAR('Compound Interest Calculator'!$F$12),MONTH('Compound Interest Calculator'!$F$12)+B502*(12/p)+1,0),DATE(YEAR('Compound Interest Calculator'!$F$12),MONTH('Compound Interest Calculator'!$F$12)+B502*(12/p),DAY('Compound Interest Calculator'!$F$12)))))))</f>
        <v/>
      </c>
      <c r="D502" s="25" t="str">
        <f t="shared" si="14"/>
        <v/>
      </c>
      <c r="E502" s="22" t="str">
        <f>IF(B502="","",SUM(D$4:D502)+PV)</f>
        <v/>
      </c>
      <c r="F502" s="22" t="str">
        <f>IF(B502="","",IF('Compound Interest Calculator'!$F$14="Daily",H501*( (1+rate)^(C502-C501)-1 ),H501*rate))</f>
        <v/>
      </c>
      <c r="G502" s="22" t="str">
        <f>IF(D502="","",SUM(F$4:F502))</f>
        <v/>
      </c>
      <c r="H502" s="23" t="str">
        <f t="shared" si="15"/>
        <v/>
      </c>
    </row>
    <row r="503" spans="2:8" x14ac:dyDescent="0.15">
      <c r="B503" s="21" t="str">
        <f>IF(H502="","",IF(B502&gt;='Compound Interest Calculator'!$F$10*p,"",B502+1))</f>
        <v/>
      </c>
      <c r="C503" s="27" t="str">
        <f>IF(B503="","",IF(p=52,C502+7,IF(p=26,C502+14,IF(p=24,IF(MOD(B503,2)=0,EDATE('Compound Interest Calculator'!$F$12,B503/2),C502+14),IF(DAY(DATE(YEAR('Compound Interest Calculator'!$F$12),MONTH('Compound Interest Calculator'!$F$12)+(B503-1)*(12/p),DAY('Compound Interest Calculator'!$F$12)))&lt;&gt;DAY('Compound Interest Calculator'!$F$12),DATE(YEAR('Compound Interest Calculator'!$F$12),MONTH('Compound Interest Calculator'!$F$12)+B503*(12/p)+1,0),DATE(YEAR('Compound Interest Calculator'!$F$12),MONTH('Compound Interest Calculator'!$F$12)+B503*(12/p),DAY('Compound Interest Calculator'!$F$12)))))))</f>
        <v/>
      </c>
      <c r="D503" s="25" t="str">
        <f t="shared" si="14"/>
        <v/>
      </c>
      <c r="E503" s="22" t="str">
        <f>IF(B503="","",SUM(D$4:D503)+PV)</f>
        <v/>
      </c>
      <c r="F503" s="22" t="str">
        <f>IF(B503="","",IF('Compound Interest Calculator'!$F$14="Daily",H502*( (1+rate)^(C503-C502)-1 ),H502*rate))</f>
        <v/>
      </c>
      <c r="G503" s="22" t="str">
        <f>IF(D503="","",SUM(F$4:F503))</f>
        <v/>
      </c>
      <c r="H503" s="23" t="str">
        <f t="shared" si="15"/>
        <v/>
      </c>
    </row>
    <row r="504" spans="2:8" x14ac:dyDescent="0.15">
      <c r="B504" s="21" t="str">
        <f>IF(H503="","",IF(B503&gt;='Compound Interest Calculator'!$F$10*p,"",B503+1))</f>
        <v/>
      </c>
      <c r="C504" s="27" t="str">
        <f>IF(B504="","",IF(p=52,C503+7,IF(p=26,C503+14,IF(p=24,IF(MOD(B504,2)=0,EDATE('Compound Interest Calculator'!$F$12,B504/2),C503+14),IF(DAY(DATE(YEAR('Compound Interest Calculator'!$F$12),MONTH('Compound Interest Calculator'!$F$12)+(B504-1)*(12/p),DAY('Compound Interest Calculator'!$F$12)))&lt;&gt;DAY('Compound Interest Calculator'!$F$12),DATE(YEAR('Compound Interest Calculator'!$F$12),MONTH('Compound Interest Calculator'!$F$12)+B504*(12/p)+1,0),DATE(YEAR('Compound Interest Calculator'!$F$12),MONTH('Compound Interest Calculator'!$F$12)+B504*(12/p),DAY('Compound Interest Calculator'!$F$12)))))))</f>
        <v/>
      </c>
      <c r="D504" s="25" t="str">
        <f t="shared" si="14"/>
        <v/>
      </c>
      <c r="E504" s="22" t="str">
        <f>IF(B504="","",SUM(D$4:D504)+PV)</f>
        <v/>
      </c>
      <c r="F504" s="22" t="str">
        <f>IF(B504="","",IF('Compound Interest Calculator'!$F$14="Daily",H503*( (1+rate)^(C504-C503)-1 ),H503*rate))</f>
        <v/>
      </c>
      <c r="G504" s="22" t="str">
        <f>IF(D504="","",SUM(F$4:F504))</f>
        <v/>
      </c>
      <c r="H504" s="23" t="str">
        <f t="shared" si="15"/>
        <v/>
      </c>
    </row>
    <row r="505" spans="2:8" x14ac:dyDescent="0.15">
      <c r="B505" s="21" t="str">
        <f>IF(H504="","",IF(B504&gt;='Compound Interest Calculator'!$F$10*p,"",B504+1))</f>
        <v/>
      </c>
      <c r="C505" s="27" t="str">
        <f>IF(B505="","",IF(p=52,C504+7,IF(p=26,C504+14,IF(p=24,IF(MOD(B505,2)=0,EDATE('Compound Interest Calculator'!$F$12,B505/2),C504+14),IF(DAY(DATE(YEAR('Compound Interest Calculator'!$F$12),MONTH('Compound Interest Calculator'!$F$12)+(B505-1)*(12/p),DAY('Compound Interest Calculator'!$F$12)))&lt;&gt;DAY('Compound Interest Calculator'!$F$12),DATE(YEAR('Compound Interest Calculator'!$F$12),MONTH('Compound Interest Calculator'!$F$12)+B505*(12/p)+1,0),DATE(YEAR('Compound Interest Calculator'!$F$12),MONTH('Compound Interest Calculator'!$F$12)+B505*(12/p),DAY('Compound Interest Calculator'!$F$12)))))))</f>
        <v/>
      </c>
      <c r="D505" s="25" t="str">
        <f t="shared" si="14"/>
        <v/>
      </c>
      <c r="E505" s="22" t="str">
        <f>IF(B505="","",SUM(D$4:D505)+PV)</f>
        <v/>
      </c>
      <c r="F505" s="22" t="str">
        <f>IF(B505="","",IF('Compound Interest Calculator'!$F$14="Daily",H504*( (1+rate)^(C505-C504)-1 ),H504*rate))</f>
        <v/>
      </c>
      <c r="G505" s="22" t="str">
        <f>IF(D505="","",SUM(F$4:F505))</f>
        <v/>
      </c>
      <c r="H505" s="23" t="str">
        <f t="shared" si="15"/>
        <v/>
      </c>
    </row>
    <row r="506" spans="2:8" x14ac:dyDescent="0.15">
      <c r="B506" s="21" t="str">
        <f>IF(H505="","",IF(B505&gt;='Compound Interest Calculator'!$F$10*p,"",B505+1))</f>
        <v/>
      </c>
      <c r="C506" s="27" t="str">
        <f>IF(B506="","",IF(p=52,C505+7,IF(p=26,C505+14,IF(p=24,IF(MOD(B506,2)=0,EDATE('Compound Interest Calculator'!$F$12,B506/2),C505+14),IF(DAY(DATE(YEAR('Compound Interest Calculator'!$F$12),MONTH('Compound Interest Calculator'!$F$12)+(B506-1)*(12/p),DAY('Compound Interest Calculator'!$F$12)))&lt;&gt;DAY('Compound Interest Calculator'!$F$12),DATE(YEAR('Compound Interest Calculator'!$F$12),MONTH('Compound Interest Calculator'!$F$12)+B506*(12/p)+1,0),DATE(YEAR('Compound Interest Calculator'!$F$12),MONTH('Compound Interest Calculator'!$F$12)+B506*(12/p),DAY('Compound Interest Calculator'!$F$12)))))))</f>
        <v/>
      </c>
      <c r="D506" s="25" t="str">
        <f t="shared" si="14"/>
        <v/>
      </c>
      <c r="E506" s="22" t="str">
        <f>IF(B506="","",SUM(D$4:D506)+PV)</f>
        <v/>
      </c>
      <c r="F506" s="22" t="str">
        <f>IF(B506="","",IF('Compound Interest Calculator'!$F$14="Daily",H505*( (1+rate)^(C506-C505)-1 ),H505*rate))</f>
        <v/>
      </c>
      <c r="G506" s="22" t="str">
        <f>IF(D506="","",SUM(F$4:F506))</f>
        <v/>
      </c>
      <c r="H506" s="23" t="str">
        <f t="shared" si="15"/>
        <v/>
      </c>
    </row>
    <row r="507" spans="2:8" x14ac:dyDescent="0.15">
      <c r="B507" s="21" t="str">
        <f>IF(H506="","",IF(B506&gt;='Compound Interest Calculator'!$F$10*p,"",B506+1))</f>
        <v/>
      </c>
      <c r="C507" s="27" t="str">
        <f>IF(B507="","",IF(p=52,C506+7,IF(p=26,C506+14,IF(p=24,IF(MOD(B507,2)=0,EDATE('Compound Interest Calculator'!$F$12,B507/2),C506+14),IF(DAY(DATE(YEAR('Compound Interest Calculator'!$F$12),MONTH('Compound Interest Calculator'!$F$12)+(B507-1)*(12/p),DAY('Compound Interest Calculator'!$F$12)))&lt;&gt;DAY('Compound Interest Calculator'!$F$12),DATE(YEAR('Compound Interest Calculator'!$F$12),MONTH('Compound Interest Calculator'!$F$12)+B507*(12/p)+1,0),DATE(YEAR('Compound Interest Calculator'!$F$12),MONTH('Compound Interest Calculator'!$F$12)+B507*(12/p),DAY('Compound Interest Calculator'!$F$12)))))))</f>
        <v/>
      </c>
      <c r="D507" s="25" t="str">
        <f t="shared" si="14"/>
        <v/>
      </c>
      <c r="E507" s="22" t="str">
        <f>IF(B507="","",SUM(D$4:D507)+PV)</f>
        <v/>
      </c>
      <c r="F507" s="22" t="str">
        <f>IF(B507="","",IF('Compound Interest Calculator'!$F$14="Daily",H506*( (1+rate)^(C507-C506)-1 ),H506*rate))</f>
        <v/>
      </c>
      <c r="G507" s="22" t="str">
        <f>IF(D507="","",SUM(F$4:F507))</f>
        <v/>
      </c>
      <c r="H507" s="23" t="str">
        <f t="shared" si="15"/>
        <v/>
      </c>
    </row>
    <row r="508" spans="2:8" x14ac:dyDescent="0.15">
      <c r="B508" s="21" t="str">
        <f>IF(H507="","",IF(B507&gt;='Compound Interest Calculator'!$F$10*p,"",B507+1))</f>
        <v/>
      </c>
      <c r="C508" s="27" t="str">
        <f>IF(B508="","",IF(p=52,C507+7,IF(p=26,C507+14,IF(p=24,IF(MOD(B508,2)=0,EDATE('Compound Interest Calculator'!$F$12,B508/2),C507+14),IF(DAY(DATE(YEAR('Compound Interest Calculator'!$F$12),MONTH('Compound Interest Calculator'!$F$12)+(B508-1)*(12/p),DAY('Compound Interest Calculator'!$F$12)))&lt;&gt;DAY('Compound Interest Calculator'!$F$12),DATE(YEAR('Compound Interest Calculator'!$F$12),MONTH('Compound Interest Calculator'!$F$12)+B508*(12/p)+1,0),DATE(YEAR('Compound Interest Calculator'!$F$12),MONTH('Compound Interest Calculator'!$F$12)+B508*(12/p),DAY('Compound Interest Calculator'!$F$12)))))))</f>
        <v/>
      </c>
      <c r="D508" s="25" t="str">
        <f t="shared" si="14"/>
        <v/>
      </c>
      <c r="E508" s="22" t="str">
        <f>IF(B508="","",SUM(D$4:D508)+PV)</f>
        <v/>
      </c>
      <c r="F508" s="22" t="str">
        <f>IF(B508="","",IF('Compound Interest Calculator'!$F$14="Daily",H507*( (1+rate)^(C508-C507)-1 ),H507*rate))</f>
        <v/>
      </c>
      <c r="G508" s="22" t="str">
        <f>IF(D508="","",SUM(F$4:F508))</f>
        <v/>
      </c>
      <c r="H508" s="23" t="str">
        <f t="shared" si="15"/>
        <v/>
      </c>
    </row>
    <row r="509" spans="2:8" x14ac:dyDescent="0.15">
      <c r="B509" s="21" t="str">
        <f>IF(H508="","",IF(B508&gt;='Compound Interest Calculator'!$F$10*p,"",B508+1))</f>
        <v/>
      </c>
      <c r="C509" s="27" t="str">
        <f>IF(B509="","",IF(p=52,C508+7,IF(p=26,C508+14,IF(p=24,IF(MOD(B509,2)=0,EDATE('Compound Interest Calculator'!$F$12,B509/2),C508+14),IF(DAY(DATE(YEAR('Compound Interest Calculator'!$F$12),MONTH('Compound Interest Calculator'!$F$12)+(B509-1)*(12/p),DAY('Compound Interest Calculator'!$F$12)))&lt;&gt;DAY('Compound Interest Calculator'!$F$12),DATE(YEAR('Compound Interest Calculator'!$F$12),MONTH('Compound Interest Calculator'!$F$12)+B509*(12/p)+1,0),DATE(YEAR('Compound Interest Calculator'!$F$12),MONTH('Compound Interest Calculator'!$F$12)+B509*(12/p),DAY('Compound Interest Calculator'!$F$12)))))))</f>
        <v/>
      </c>
      <c r="D509" s="25" t="str">
        <f t="shared" si="14"/>
        <v/>
      </c>
      <c r="E509" s="22" t="str">
        <f>IF(B509="","",SUM(D$4:D509)+PV)</f>
        <v/>
      </c>
      <c r="F509" s="22" t="str">
        <f>IF(B509="","",IF('Compound Interest Calculator'!$F$14="Daily",H508*( (1+rate)^(C509-C508)-1 ),H508*rate))</f>
        <v/>
      </c>
      <c r="G509" s="22" t="str">
        <f>IF(D509="","",SUM(F$4:F509))</f>
        <v/>
      </c>
      <c r="H509" s="23" t="str">
        <f t="shared" si="15"/>
        <v/>
      </c>
    </row>
    <row r="510" spans="2:8" x14ac:dyDescent="0.15">
      <c r="B510" s="21" t="str">
        <f>IF(H509="","",IF(B509&gt;='Compound Interest Calculator'!$F$10*p,"",B509+1))</f>
        <v/>
      </c>
      <c r="C510" s="27" t="str">
        <f>IF(B510="","",IF(p=52,C509+7,IF(p=26,C509+14,IF(p=24,IF(MOD(B510,2)=0,EDATE('Compound Interest Calculator'!$F$12,B510/2),C509+14),IF(DAY(DATE(YEAR('Compound Interest Calculator'!$F$12),MONTH('Compound Interest Calculator'!$F$12)+(B510-1)*(12/p),DAY('Compound Interest Calculator'!$F$12)))&lt;&gt;DAY('Compound Interest Calculator'!$F$12),DATE(YEAR('Compound Interest Calculator'!$F$12),MONTH('Compound Interest Calculator'!$F$12)+B510*(12/p)+1,0),DATE(YEAR('Compound Interest Calculator'!$F$12),MONTH('Compound Interest Calculator'!$F$12)+B510*(12/p),DAY('Compound Interest Calculator'!$F$12)))))))</f>
        <v/>
      </c>
      <c r="D510" s="25" t="str">
        <f t="shared" si="14"/>
        <v/>
      </c>
      <c r="E510" s="22" t="str">
        <f>IF(B510="","",SUM(D$4:D510)+PV)</f>
        <v/>
      </c>
      <c r="F510" s="22" t="str">
        <f>IF(B510="","",IF('Compound Interest Calculator'!$F$14="Daily",H509*( (1+rate)^(C510-C509)-1 ),H509*rate))</f>
        <v/>
      </c>
      <c r="G510" s="22" t="str">
        <f>IF(D510="","",SUM(F$4:F510))</f>
        <v/>
      </c>
      <c r="H510" s="23" t="str">
        <f t="shared" si="15"/>
        <v/>
      </c>
    </row>
    <row r="511" spans="2:8" x14ac:dyDescent="0.15">
      <c r="B511" s="21" t="str">
        <f>IF(H510="","",IF(B510&gt;='Compound Interest Calculator'!$F$10*p,"",B510+1))</f>
        <v/>
      </c>
      <c r="C511" s="27" t="str">
        <f>IF(B511="","",IF(p=52,C510+7,IF(p=26,C510+14,IF(p=24,IF(MOD(B511,2)=0,EDATE('Compound Interest Calculator'!$F$12,B511/2),C510+14),IF(DAY(DATE(YEAR('Compound Interest Calculator'!$F$12),MONTH('Compound Interest Calculator'!$F$12)+(B511-1)*(12/p),DAY('Compound Interest Calculator'!$F$12)))&lt;&gt;DAY('Compound Interest Calculator'!$F$12),DATE(YEAR('Compound Interest Calculator'!$F$12),MONTH('Compound Interest Calculator'!$F$12)+B511*(12/p)+1,0),DATE(YEAR('Compound Interest Calculator'!$F$12),MONTH('Compound Interest Calculator'!$F$12)+B511*(12/p),DAY('Compound Interest Calculator'!$F$12)))))))</f>
        <v/>
      </c>
      <c r="D511" s="25" t="str">
        <f t="shared" si="14"/>
        <v/>
      </c>
      <c r="E511" s="22" t="str">
        <f>IF(B511="","",SUM(D$4:D511)+PV)</f>
        <v/>
      </c>
      <c r="F511" s="22" t="str">
        <f>IF(B511="","",IF('Compound Interest Calculator'!$F$14="Daily",H510*( (1+rate)^(C511-C510)-1 ),H510*rate))</f>
        <v/>
      </c>
      <c r="G511" s="22" t="str">
        <f>IF(D511="","",SUM(F$4:F511))</f>
        <v/>
      </c>
      <c r="H511" s="23" t="str">
        <f t="shared" si="15"/>
        <v/>
      </c>
    </row>
    <row r="512" spans="2:8" x14ac:dyDescent="0.15">
      <c r="B512" s="21" t="str">
        <f>IF(H511="","",IF(B511&gt;='Compound Interest Calculator'!$F$10*p,"",B511+1))</f>
        <v/>
      </c>
      <c r="C512" s="27" t="str">
        <f>IF(B512="","",IF(p=52,C511+7,IF(p=26,C511+14,IF(p=24,IF(MOD(B512,2)=0,EDATE('Compound Interest Calculator'!$F$12,B512/2),C511+14),IF(DAY(DATE(YEAR('Compound Interest Calculator'!$F$12),MONTH('Compound Interest Calculator'!$F$12)+(B512-1)*(12/p),DAY('Compound Interest Calculator'!$F$12)))&lt;&gt;DAY('Compound Interest Calculator'!$F$12),DATE(YEAR('Compound Interest Calculator'!$F$12),MONTH('Compound Interest Calculator'!$F$12)+B512*(12/p)+1,0),DATE(YEAR('Compound Interest Calculator'!$F$12),MONTH('Compound Interest Calculator'!$F$12)+B512*(12/p),DAY('Compound Interest Calculator'!$F$12)))))))</f>
        <v/>
      </c>
      <c r="D512" s="25" t="str">
        <f t="shared" si="14"/>
        <v/>
      </c>
      <c r="E512" s="22" t="str">
        <f>IF(B512="","",SUM(D$4:D512)+PV)</f>
        <v/>
      </c>
      <c r="F512" s="22" t="str">
        <f>IF(B512="","",IF('Compound Interest Calculator'!$F$14="Daily",H511*( (1+rate)^(C512-C511)-1 ),H511*rate))</f>
        <v/>
      </c>
      <c r="G512" s="22" t="str">
        <f>IF(D512="","",SUM(F$4:F512))</f>
        <v/>
      </c>
      <c r="H512" s="23" t="str">
        <f t="shared" si="15"/>
        <v/>
      </c>
    </row>
    <row r="513" spans="2:8" x14ac:dyDescent="0.15">
      <c r="B513" s="21" t="str">
        <f>IF(H512="","",IF(B512&gt;='Compound Interest Calculator'!$F$10*p,"",B512+1))</f>
        <v/>
      </c>
      <c r="C513" s="27" t="str">
        <f>IF(B513="","",IF(p=52,C512+7,IF(p=26,C512+14,IF(p=24,IF(MOD(B513,2)=0,EDATE('Compound Interest Calculator'!$F$12,B513/2),C512+14),IF(DAY(DATE(YEAR('Compound Interest Calculator'!$F$12),MONTH('Compound Interest Calculator'!$F$12)+(B513-1)*(12/p),DAY('Compound Interest Calculator'!$F$12)))&lt;&gt;DAY('Compound Interest Calculator'!$F$12),DATE(YEAR('Compound Interest Calculator'!$F$12),MONTH('Compound Interest Calculator'!$F$12)+B513*(12/p)+1,0),DATE(YEAR('Compound Interest Calculator'!$F$12),MONTH('Compound Interest Calculator'!$F$12)+B513*(12/p),DAY('Compound Interest Calculator'!$F$12)))))))</f>
        <v/>
      </c>
      <c r="D513" s="25" t="str">
        <f t="shared" si="14"/>
        <v/>
      </c>
      <c r="E513" s="22" t="str">
        <f>IF(B513="","",SUM(D$4:D513)+PV)</f>
        <v/>
      </c>
      <c r="F513" s="22" t="str">
        <f>IF(B513="","",IF('Compound Interest Calculator'!$F$14="Daily",H512*( (1+rate)^(C513-C512)-1 ),H512*rate))</f>
        <v/>
      </c>
      <c r="G513" s="22" t="str">
        <f>IF(D513="","",SUM(F$4:F513))</f>
        <v/>
      </c>
      <c r="H513" s="23" t="str">
        <f t="shared" si="15"/>
        <v/>
      </c>
    </row>
    <row r="514" spans="2:8" x14ac:dyDescent="0.15">
      <c r="B514" s="21" t="str">
        <f>IF(H513="","",IF(B513&gt;='Compound Interest Calculator'!$F$10*p,"",B513+1))</f>
        <v/>
      </c>
      <c r="C514" s="27" t="str">
        <f>IF(B514="","",IF(p=52,C513+7,IF(p=26,C513+14,IF(p=24,IF(MOD(B514,2)=0,EDATE('Compound Interest Calculator'!$F$12,B514/2),C513+14),IF(DAY(DATE(YEAR('Compound Interest Calculator'!$F$12),MONTH('Compound Interest Calculator'!$F$12)+(B514-1)*(12/p),DAY('Compound Interest Calculator'!$F$12)))&lt;&gt;DAY('Compound Interest Calculator'!$F$12),DATE(YEAR('Compound Interest Calculator'!$F$12),MONTH('Compound Interest Calculator'!$F$12)+B514*(12/p)+1,0),DATE(YEAR('Compound Interest Calculator'!$F$12),MONTH('Compound Interest Calculator'!$F$12)+B514*(12/p),DAY('Compound Interest Calculator'!$F$12)))))))</f>
        <v/>
      </c>
      <c r="D514" s="25" t="str">
        <f t="shared" si="14"/>
        <v/>
      </c>
      <c r="E514" s="22" t="str">
        <f>IF(B514="","",SUM(D$4:D514)+PV)</f>
        <v/>
      </c>
      <c r="F514" s="22" t="str">
        <f>IF(B514="","",IF('Compound Interest Calculator'!$F$14="Daily",H513*( (1+rate)^(C514-C513)-1 ),H513*rate))</f>
        <v/>
      </c>
      <c r="G514" s="22" t="str">
        <f>IF(D514="","",SUM(F$4:F514))</f>
        <v/>
      </c>
      <c r="H514" s="23" t="str">
        <f t="shared" si="15"/>
        <v/>
      </c>
    </row>
    <row r="515" spans="2:8" x14ac:dyDescent="0.15">
      <c r="B515" s="21" t="str">
        <f>IF(H514="","",IF(B514&gt;='Compound Interest Calculator'!$F$10*p,"",B514+1))</f>
        <v/>
      </c>
      <c r="C515" s="27" t="str">
        <f>IF(B515="","",IF(p=52,C514+7,IF(p=26,C514+14,IF(p=24,IF(MOD(B515,2)=0,EDATE('Compound Interest Calculator'!$F$12,B515/2),C514+14),IF(DAY(DATE(YEAR('Compound Interest Calculator'!$F$12),MONTH('Compound Interest Calculator'!$F$12)+(B515-1)*(12/p),DAY('Compound Interest Calculator'!$F$12)))&lt;&gt;DAY('Compound Interest Calculator'!$F$12),DATE(YEAR('Compound Interest Calculator'!$F$12),MONTH('Compound Interest Calculator'!$F$12)+B515*(12/p)+1,0),DATE(YEAR('Compound Interest Calculator'!$F$12),MONTH('Compound Interest Calculator'!$F$12)+B515*(12/p),DAY('Compound Interest Calculator'!$F$12)))))))</f>
        <v/>
      </c>
      <c r="D515" s="25" t="str">
        <f t="shared" si="14"/>
        <v/>
      </c>
      <c r="E515" s="22" t="str">
        <f>IF(B515="","",SUM(D$4:D515)+PV)</f>
        <v/>
      </c>
      <c r="F515" s="22" t="str">
        <f>IF(B515="","",IF('Compound Interest Calculator'!$F$14="Daily",H514*( (1+rate)^(C515-C514)-1 ),H514*rate))</f>
        <v/>
      </c>
      <c r="G515" s="22" t="str">
        <f>IF(D515="","",SUM(F$4:F515))</f>
        <v/>
      </c>
      <c r="H515" s="23" t="str">
        <f t="shared" si="15"/>
        <v/>
      </c>
    </row>
    <row r="516" spans="2:8" x14ac:dyDescent="0.15">
      <c r="B516" s="21" t="str">
        <f>IF(H515="","",IF(B515&gt;='Compound Interest Calculator'!$F$10*p,"",B515+1))</f>
        <v/>
      </c>
      <c r="C516" s="27" t="str">
        <f>IF(B516="","",IF(p=52,C515+7,IF(p=26,C515+14,IF(p=24,IF(MOD(B516,2)=0,EDATE('Compound Interest Calculator'!$F$12,B516/2),C515+14),IF(DAY(DATE(YEAR('Compound Interest Calculator'!$F$12),MONTH('Compound Interest Calculator'!$F$12)+(B516-1)*(12/p),DAY('Compound Interest Calculator'!$F$12)))&lt;&gt;DAY('Compound Interest Calculator'!$F$12),DATE(YEAR('Compound Interest Calculator'!$F$12),MONTH('Compound Interest Calculator'!$F$12)+B516*(12/p)+1,0),DATE(YEAR('Compound Interest Calculator'!$F$12),MONTH('Compound Interest Calculator'!$F$12)+B516*(12/p),DAY('Compound Interest Calculator'!$F$12)))))))</f>
        <v/>
      </c>
      <c r="D516" s="25" t="str">
        <f t="shared" si="14"/>
        <v/>
      </c>
      <c r="E516" s="22" t="str">
        <f>IF(B516="","",SUM(D$4:D516)+PV)</f>
        <v/>
      </c>
      <c r="F516" s="22" t="str">
        <f>IF(B516="","",IF('Compound Interest Calculator'!$F$14="Daily",H515*( (1+rate)^(C516-C515)-1 ),H515*rate))</f>
        <v/>
      </c>
      <c r="G516" s="22" t="str">
        <f>IF(D516="","",SUM(F$4:F516))</f>
        <v/>
      </c>
      <c r="H516" s="23" t="str">
        <f t="shared" si="15"/>
        <v/>
      </c>
    </row>
    <row r="517" spans="2:8" x14ac:dyDescent="0.15">
      <c r="B517" s="21" t="str">
        <f>IF(H516="","",IF(B516&gt;='Compound Interest Calculator'!$F$10*p,"",B516+1))</f>
        <v/>
      </c>
      <c r="C517" s="27" t="str">
        <f>IF(B517="","",IF(p=52,C516+7,IF(p=26,C516+14,IF(p=24,IF(MOD(B517,2)=0,EDATE('Compound Interest Calculator'!$F$12,B517/2),C516+14),IF(DAY(DATE(YEAR('Compound Interest Calculator'!$F$12),MONTH('Compound Interest Calculator'!$F$12)+(B517-1)*(12/p),DAY('Compound Interest Calculator'!$F$12)))&lt;&gt;DAY('Compound Interest Calculator'!$F$12),DATE(YEAR('Compound Interest Calculator'!$F$12),MONTH('Compound Interest Calculator'!$F$12)+B517*(12/p)+1,0),DATE(YEAR('Compound Interest Calculator'!$F$12),MONTH('Compound Interest Calculator'!$F$12)+B517*(12/p),DAY('Compound Interest Calculator'!$F$12)))))))</f>
        <v/>
      </c>
      <c r="D517" s="25" t="str">
        <f t="shared" si="14"/>
        <v/>
      </c>
      <c r="E517" s="22" t="str">
        <f>IF(B517="","",SUM(D$4:D517)+PV)</f>
        <v/>
      </c>
      <c r="F517" s="22" t="str">
        <f>IF(B517="","",IF('Compound Interest Calculator'!$F$14="Daily",H516*( (1+rate)^(C517-C516)-1 ),H516*rate))</f>
        <v/>
      </c>
      <c r="G517" s="22" t="str">
        <f>IF(D517="","",SUM(F$4:F517))</f>
        <v/>
      </c>
      <c r="H517" s="23" t="str">
        <f t="shared" si="15"/>
        <v/>
      </c>
    </row>
    <row r="518" spans="2:8" x14ac:dyDescent="0.15">
      <c r="B518" s="21" t="str">
        <f>IF(H517="","",IF(B517&gt;='Compound Interest Calculator'!$F$10*p,"",B517+1))</f>
        <v/>
      </c>
      <c r="C518" s="27" t="str">
        <f>IF(B518="","",IF(p=52,C517+7,IF(p=26,C517+14,IF(p=24,IF(MOD(B518,2)=0,EDATE('Compound Interest Calculator'!$F$12,B518/2),C517+14),IF(DAY(DATE(YEAR('Compound Interest Calculator'!$F$12),MONTH('Compound Interest Calculator'!$F$12)+(B518-1)*(12/p),DAY('Compound Interest Calculator'!$F$12)))&lt;&gt;DAY('Compound Interest Calculator'!$F$12),DATE(YEAR('Compound Interest Calculator'!$F$12),MONTH('Compound Interest Calculator'!$F$12)+B518*(12/p)+1,0),DATE(YEAR('Compound Interest Calculator'!$F$12),MONTH('Compound Interest Calculator'!$F$12)+B518*(12/p),DAY('Compound Interest Calculator'!$F$12)))))))</f>
        <v/>
      </c>
      <c r="D518" s="25" t="str">
        <f t="shared" ref="D518:D581" si="16">IF(B518="","",A)</f>
        <v/>
      </c>
      <c r="E518" s="22" t="str">
        <f>IF(B518="","",SUM(D$4:D518)+PV)</f>
        <v/>
      </c>
      <c r="F518" s="22" t="str">
        <f>IF(B518="","",IF('Compound Interest Calculator'!$F$14="Daily",H517*( (1+rate)^(C518-C517)-1 ),H517*rate))</f>
        <v/>
      </c>
      <c r="G518" s="22" t="str">
        <f>IF(D518="","",SUM(F$4:F518))</f>
        <v/>
      </c>
      <c r="H518" s="23" t="str">
        <f t="shared" ref="H518:H581" si="17">IF(B518="","",H517+F518+D518)</f>
        <v/>
      </c>
    </row>
    <row r="519" spans="2:8" x14ac:dyDescent="0.15">
      <c r="B519" s="21" t="str">
        <f>IF(H518="","",IF(B518&gt;='Compound Interest Calculator'!$F$10*p,"",B518+1))</f>
        <v/>
      </c>
      <c r="C519" s="27" t="str">
        <f>IF(B519="","",IF(p=52,C518+7,IF(p=26,C518+14,IF(p=24,IF(MOD(B519,2)=0,EDATE('Compound Interest Calculator'!$F$12,B519/2),C518+14),IF(DAY(DATE(YEAR('Compound Interest Calculator'!$F$12),MONTH('Compound Interest Calculator'!$F$12)+(B519-1)*(12/p),DAY('Compound Interest Calculator'!$F$12)))&lt;&gt;DAY('Compound Interest Calculator'!$F$12),DATE(YEAR('Compound Interest Calculator'!$F$12),MONTH('Compound Interest Calculator'!$F$12)+B519*(12/p)+1,0),DATE(YEAR('Compound Interest Calculator'!$F$12),MONTH('Compound Interest Calculator'!$F$12)+B519*(12/p),DAY('Compound Interest Calculator'!$F$12)))))))</f>
        <v/>
      </c>
      <c r="D519" s="25" t="str">
        <f t="shared" si="16"/>
        <v/>
      </c>
      <c r="E519" s="22" t="str">
        <f>IF(B519="","",SUM(D$4:D519)+PV)</f>
        <v/>
      </c>
      <c r="F519" s="22" t="str">
        <f>IF(B519="","",IF('Compound Interest Calculator'!$F$14="Daily",H518*( (1+rate)^(C519-C518)-1 ),H518*rate))</f>
        <v/>
      </c>
      <c r="G519" s="22" t="str">
        <f>IF(D519="","",SUM(F$4:F519))</f>
        <v/>
      </c>
      <c r="H519" s="23" t="str">
        <f t="shared" si="17"/>
        <v/>
      </c>
    </row>
    <row r="520" spans="2:8" x14ac:dyDescent="0.15">
      <c r="B520" s="21" t="str">
        <f>IF(H519="","",IF(B519&gt;='Compound Interest Calculator'!$F$10*p,"",B519+1))</f>
        <v/>
      </c>
      <c r="C520" s="27" t="str">
        <f>IF(B520="","",IF(p=52,C519+7,IF(p=26,C519+14,IF(p=24,IF(MOD(B520,2)=0,EDATE('Compound Interest Calculator'!$F$12,B520/2),C519+14),IF(DAY(DATE(YEAR('Compound Interest Calculator'!$F$12),MONTH('Compound Interest Calculator'!$F$12)+(B520-1)*(12/p),DAY('Compound Interest Calculator'!$F$12)))&lt;&gt;DAY('Compound Interest Calculator'!$F$12),DATE(YEAR('Compound Interest Calculator'!$F$12),MONTH('Compound Interest Calculator'!$F$12)+B520*(12/p)+1,0),DATE(YEAR('Compound Interest Calculator'!$F$12),MONTH('Compound Interest Calculator'!$F$12)+B520*(12/p),DAY('Compound Interest Calculator'!$F$12)))))))</f>
        <v/>
      </c>
      <c r="D520" s="25" t="str">
        <f t="shared" si="16"/>
        <v/>
      </c>
      <c r="E520" s="22" t="str">
        <f>IF(B520="","",SUM(D$4:D520)+PV)</f>
        <v/>
      </c>
      <c r="F520" s="22" t="str">
        <f>IF(B520="","",IF('Compound Interest Calculator'!$F$14="Daily",H519*( (1+rate)^(C520-C519)-1 ),H519*rate))</f>
        <v/>
      </c>
      <c r="G520" s="22" t="str">
        <f>IF(D520="","",SUM(F$4:F520))</f>
        <v/>
      </c>
      <c r="H520" s="23" t="str">
        <f t="shared" si="17"/>
        <v/>
      </c>
    </row>
    <row r="521" spans="2:8" x14ac:dyDescent="0.15">
      <c r="B521" s="21" t="str">
        <f>IF(H520="","",IF(B520&gt;='Compound Interest Calculator'!$F$10*p,"",B520+1))</f>
        <v/>
      </c>
      <c r="C521" s="27" t="str">
        <f>IF(B521="","",IF(p=52,C520+7,IF(p=26,C520+14,IF(p=24,IF(MOD(B521,2)=0,EDATE('Compound Interest Calculator'!$F$12,B521/2),C520+14),IF(DAY(DATE(YEAR('Compound Interest Calculator'!$F$12),MONTH('Compound Interest Calculator'!$F$12)+(B521-1)*(12/p),DAY('Compound Interest Calculator'!$F$12)))&lt;&gt;DAY('Compound Interest Calculator'!$F$12),DATE(YEAR('Compound Interest Calculator'!$F$12),MONTH('Compound Interest Calculator'!$F$12)+B521*(12/p)+1,0),DATE(YEAR('Compound Interest Calculator'!$F$12),MONTH('Compound Interest Calculator'!$F$12)+B521*(12/p),DAY('Compound Interest Calculator'!$F$12)))))))</f>
        <v/>
      </c>
      <c r="D521" s="25" t="str">
        <f t="shared" si="16"/>
        <v/>
      </c>
      <c r="E521" s="22" t="str">
        <f>IF(B521="","",SUM(D$4:D521)+PV)</f>
        <v/>
      </c>
      <c r="F521" s="22" t="str">
        <f>IF(B521="","",IF('Compound Interest Calculator'!$F$14="Daily",H520*( (1+rate)^(C521-C520)-1 ),H520*rate))</f>
        <v/>
      </c>
      <c r="G521" s="22" t="str">
        <f>IF(D521="","",SUM(F$4:F521))</f>
        <v/>
      </c>
      <c r="H521" s="23" t="str">
        <f t="shared" si="17"/>
        <v/>
      </c>
    </row>
    <row r="522" spans="2:8" x14ac:dyDescent="0.15">
      <c r="B522" s="21" t="str">
        <f>IF(H521="","",IF(B521&gt;='Compound Interest Calculator'!$F$10*p,"",B521+1))</f>
        <v/>
      </c>
      <c r="C522" s="27" t="str">
        <f>IF(B522="","",IF(p=52,C521+7,IF(p=26,C521+14,IF(p=24,IF(MOD(B522,2)=0,EDATE('Compound Interest Calculator'!$F$12,B522/2),C521+14),IF(DAY(DATE(YEAR('Compound Interest Calculator'!$F$12),MONTH('Compound Interest Calculator'!$F$12)+(B522-1)*(12/p),DAY('Compound Interest Calculator'!$F$12)))&lt;&gt;DAY('Compound Interest Calculator'!$F$12),DATE(YEAR('Compound Interest Calculator'!$F$12),MONTH('Compound Interest Calculator'!$F$12)+B522*(12/p)+1,0),DATE(YEAR('Compound Interest Calculator'!$F$12),MONTH('Compound Interest Calculator'!$F$12)+B522*(12/p),DAY('Compound Interest Calculator'!$F$12)))))))</f>
        <v/>
      </c>
      <c r="D522" s="25" t="str">
        <f t="shared" si="16"/>
        <v/>
      </c>
      <c r="E522" s="22" t="str">
        <f>IF(B522="","",SUM(D$4:D522)+PV)</f>
        <v/>
      </c>
      <c r="F522" s="22" t="str">
        <f>IF(B522="","",IF('Compound Interest Calculator'!$F$14="Daily",H521*( (1+rate)^(C522-C521)-1 ),H521*rate))</f>
        <v/>
      </c>
      <c r="G522" s="22" t="str">
        <f>IF(D522="","",SUM(F$4:F522))</f>
        <v/>
      </c>
      <c r="H522" s="23" t="str">
        <f t="shared" si="17"/>
        <v/>
      </c>
    </row>
    <row r="523" spans="2:8" x14ac:dyDescent="0.15">
      <c r="B523" s="21" t="str">
        <f>IF(H522="","",IF(B522&gt;='Compound Interest Calculator'!$F$10*p,"",B522+1))</f>
        <v/>
      </c>
      <c r="C523" s="27" t="str">
        <f>IF(B523="","",IF(p=52,C522+7,IF(p=26,C522+14,IF(p=24,IF(MOD(B523,2)=0,EDATE('Compound Interest Calculator'!$F$12,B523/2),C522+14),IF(DAY(DATE(YEAR('Compound Interest Calculator'!$F$12),MONTH('Compound Interest Calculator'!$F$12)+(B523-1)*(12/p),DAY('Compound Interest Calculator'!$F$12)))&lt;&gt;DAY('Compound Interest Calculator'!$F$12),DATE(YEAR('Compound Interest Calculator'!$F$12),MONTH('Compound Interest Calculator'!$F$12)+B523*(12/p)+1,0),DATE(YEAR('Compound Interest Calculator'!$F$12),MONTH('Compound Interest Calculator'!$F$12)+B523*(12/p),DAY('Compound Interest Calculator'!$F$12)))))))</f>
        <v/>
      </c>
      <c r="D523" s="25" t="str">
        <f t="shared" si="16"/>
        <v/>
      </c>
      <c r="E523" s="22" t="str">
        <f>IF(B523="","",SUM(D$4:D523)+PV)</f>
        <v/>
      </c>
      <c r="F523" s="22" t="str">
        <f>IF(B523="","",IF('Compound Interest Calculator'!$F$14="Daily",H522*( (1+rate)^(C523-C522)-1 ),H522*rate))</f>
        <v/>
      </c>
      <c r="G523" s="22" t="str">
        <f>IF(D523="","",SUM(F$4:F523))</f>
        <v/>
      </c>
      <c r="H523" s="23" t="str">
        <f t="shared" si="17"/>
        <v/>
      </c>
    </row>
    <row r="524" spans="2:8" x14ac:dyDescent="0.15">
      <c r="B524" s="21" t="str">
        <f>IF(H523="","",IF(B523&gt;='Compound Interest Calculator'!$F$10*p,"",B523+1))</f>
        <v/>
      </c>
      <c r="C524" s="27" t="str">
        <f>IF(B524="","",IF(p=52,C523+7,IF(p=26,C523+14,IF(p=24,IF(MOD(B524,2)=0,EDATE('Compound Interest Calculator'!$F$12,B524/2),C523+14),IF(DAY(DATE(YEAR('Compound Interest Calculator'!$F$12),MONTH('Compound Interest Calculator'!$F$12)+(B524-1)*(12/p),DAY('Compound Interest Calculator'!$F$12)))&lt;&gt;DAY('Compound Interest Calculator'!$F$12),DATE(YEAR('Compound Interest Calculator'!$F$12),MONTH('Compound Interest Calculator'!$F$12)+B524*(12/p)+1,0),DATE(YEAR('Compound Interest Calculator'!$F$12),MONTH('Compound Interest Calculator'!$F$12)+B524*(12/p),DAY('Compound Interest Calculator'!$F$12)))))))</f>
        <v/>
      </c>
      <c r="D524" s="25" t="str">
        <f t="shared" si="16"/>
        <v/>
      </c>
      <c r="E524" s="22" t="str">
        <f>IF(B524="","",SUM(D$4:D524)+PV)</f>
        <v/>
      </c>
      <c r="F524" s="22" t="str">
        <f>IF(B524="","",IF('Compound Interest Calculator'!$F$14="Daily",H523*( (1+rate)^(C524-C523)-1 ),H523*rate))</f>
        <v/>
      </c>
      <c r="G524" s="22" t="str">
        <f>IF(D524="","",SUM(F$4:F524))</f>
        <v/>
      </c>
      <c r="H524" s="23" t="str">
        <f t="shared" si="17"/>
        <v/>
      </c>
    </row>
    <row r="525" spans="2:8" x14ac:dyDescent="0.15">
      <c r="B525" s="21" t="str">
        <f>IF(H524="","",IF(B524&gt;='Compound Interest Calculator'!$F$10*p,"",B524+1))</f>
        <v/>
      </c>
      <c r="C525" s="27" t="str">
        <f>IF(B525="","",IF(p=52,C524+7,IF(p=26,C524+14,IF(p=24,IF(MOD(B525,2)=0,EDATE('Compound Interest Calculator'!$F$12,B525/2),C524+14),IF(DAY(DATE(YEAR('Compound Interest Calculator'!$F$12),MONTH('Compound Interest Calculator'!$F$12)+(B525-1)*(12/p),DAY('Compound Interest Calculator'!$F$12)))&lt;&gt;DAY('Compound Interest Calculator'!$F$12),DATE(YEAR('Compound Interest Calculator'!$F$12),MONTH('Compound Interest Calculator'!$F$12)+B525*(12/p)+1,0),DATE(YEAR('Compound Interest Calculator'!$F$12),MONTH('Compound Interest Calculator'!$F$12)+B525*(12/p),DAY('Compound Interest Calculator'!$F$12)))))))</f>
        <v/>
      </c>
      <c r="D525" s="25" t="str">
        <f t="shared" si="16"/>
        <v/>
      </c>
      <c r="E525" s="22" t="str">
        <f>IF(B525="","",SUM(D$4:D525)+PV)</f>
        <v/>
      </c>
      <c r="F525" s="22" t="str">
        <f>IF(B525="","",IF('Compound Interest Calculator'!$F$14="Daily",H524*( (1+rate)^(C525-C524)-1 ),H524*rate))</f>
        <v/>
      </c>
      <c r="G525" s="22" t="str">
        <f>IF(D525="","",SUM(F$4:F525))</f>
        <v/>
      </c>
      <c r="H525" s="23" t="str">
        <f t="shared" si="17"/>
        <v/>
      </c>
    </row>
    <row r="526" spans="2:8" x14ac:dyDescent="0.15">
      <c r="B526" s="21" t="str">
        <f>IF(H525="","",IF(B525&gt;='Compound Interest Calculator'!$F$10*p,"",B525+1))</f>
        <v/>
      </c>
      <c r="C526" s="27" t="str">
        <f>IF(B526="","",IF(p=52,C525+7,IF(p=26,C525+14,IF(p=24,IF(MOD(B526,2)=0,EDATE('Compound Interest Calculator'!$F$12,B526/2),C525+14),IF(DAY(DATE(YEAR('Compound Interest Calculator'!$F$12),MONTH('Compound Interest Calculator'!$F$12)+(B526-1)*(12/p),DAY('Compound Interest Calculator'!$F$12)))&lt;&gt;DAY('Compound Interest Calculator'!$F$12),DATE(YEAR('Compound Interest Calculator'!$F$12),MONTH('Compound Interest Calculator'!$F$12)+B526*(12/p)+1,0),DATE(YEAR('Compound Interest Calculator'!$F$12),MONTH('Compound Interest Calculator'!$F$12)+B526*(12/p),DAY('Compound Interest Calculator'!$F$12)))))))</f>
        <v/>
      </c>
      <c r="D526" s="25" t="str">
        <f t="shared" si="16"/>
        <v/>
      </c>
      <c r="E526" s="22" t="str">
        <f>IF(B526="","",SUM(D$4:D526)+PV)</f>
        <v/>
      </c>
      <c r="F526" s="22" t="str">
        <f>IF(B526="","",IF('Compound Interest Calculator'!$F$14="Daily",H525*( (1+rate)^(C526-C525)-1 ),H525*rate))</f>
        <v/>
      </c>
      <c r="G526" s="22" t="str">
        <f>IF(D526="","",SUM(F$4:F526))</f>
        <v/>
      </c>
      <c r="H526" s="23" t="str">
        <f t="shared" si="17"/>
        <v/>
      </c>
    </row>
    <row r="527" spans="2:8" x14ac:dyDescent="0.15">
      <c r="B527" s="21" t="str">
        <f>IF(H526="","",IF(B526&gt;='Compound Interest Calculator'!$F$10*p,"",B526+1))</f>
        <v/>
      </c>
      <c r="C527" s="27" t="str">
        <f>IF(B527="","",IF(p=52,C526+7,IF(p=26,C526+14,IF(p=24,IF(MOD(B527,2)=0,EDATE('Compound Interest Calculator'!$F$12,B527/2),C526+14),IF(DAY(DATE(YEAR('Compound Interest Calculator'!$F$12),MONTH('Compound Interest Calculator'!$F$12)+(B527-1)*(12/p),DAY('Compound Interest Calculator'!$F$12)))&lt;&gt;DAY('Compound Interest Calculator'!$F$12),DATE(YEAR('Compound Interest Calculator'!$F$12),MONTH('Compound Interest Calculator'!$F$12)+B527*(12/p)+1,0),DATE(YEAR('Compound Interest Calculator'!$F$12),MONTH('Compound Interest Calculator'!$F$12)+B527*(12/p),DAY('Compound Interest Calculator'!$F$12)))))))</f>
        <v/>
      </c>
      <c r="D527" s="25" t="str">
        <f t="shared" si="16"/>
        <v/>
      </c>
      <c r="E527" s="22" t="str">
        <f>IF(B527="","",SUM(D$4:D527)+PV)</f>
        <v/>
      </c>
      <c r="F527" s="22" t="str">
        <f>IF(B527="","",IF('Compound Interest Calculator'!$F$14="Daily",H526*( (1+rate)^(C527-C526)-1 ),H526*rate))</f>
        <v/>
      </c>
      <c r="G527" s="22" t="str">
        <f>IF(D527="","",SUM(F$4:F527))</f>
        <v/>
      </c>
      <c r="H527" s="23" t="str">
        <f t="shared" si="17"/>
        <v/>
      </c>
    </row>
    <row r="528" spans="2:8" x14ac:dyDescent="0.15">
      <c r="B528" s="21" t="str">
        <f>IF(H527="","",IF(B527&gt;='Compound Interest Calculator'!$F$10*p,"",B527+1))</f>
        <v/>
      </c>
      <c r="C528" s="27" t="str">
        <f>IF(B528="","",IF(p=52,C527+7,IF(p=26,C527+14,IF(p=24,IF(MOD(B528,2)=0,EDATE('Compound Interest Calculator'!$F$12,B528/2),C527+14),IF(DAY(DATE(YEAR('Compound Interest Calculator'!$F$12),MONTH('Compound Interest Calculator'!$F$12)+(B528-1)*(12/p),DAY('Compound Interest Calculator'!$F$12)))&lt;&gt;DAY('Compound Interest Calculator'!$F$12),DATE(YEAR('Compound Interest Calculator'!$F$12),MONTH('Compound Interest Calculator'!$F$12)+B528*(12/p)+1,0),DATE(YEAR('Compound Interest Calculator'!$F$12),MONTH('Compound Interest Calculator'!$F$12)+B528*(12/p),DAY('Compound Interest Calculator'!$F$12)))))))</f>
        <v/>
      </c>
      <c r="D528" s="25" t="str">
        <f t="shared" si="16"/>
        <v/>
      </c>
      <c r="E528" s="22" t="str">
        <f>IF(B528="","",SUM(D$4:D528)+PV)</f>
        <v/>
      </c>
      <c r="F528" s="22" t="str">
        <f>IF(B528="","",IF('Compound Interest Calculator'!$F$14="Daily",H527*( (1+rate)^(C528-C527)-1 ),H527*rate))</f>
        <v/>
      </c>
      <c r="G528" s="22" t="str">
        <f>IF(D528="","",SUM(F$4:F528))</f>
        <v/>
      </c>
      <c r="H528" s="23" t="str">
        <f t="shared" si="17"/>
        <v/>
      </c>
    </row>
    <row r="529" spans="2:8" x14ac:dyDescent="0.15">
      <c r="B529" s="21" t="str">
        <f>IF(H528="","",IF(B528&gt;='Compound Interest Calculator'!$F$10*p,"",B528+1))</f>
        <v/>
      </c>
      <c r="C529" s="27" t="str">
        <f>IF(B529="","",IF(p=52,C528+7,IF(p=26,C528+14,IF(p=24,IF(MOD(B529,2)=0,EDATE('Compound Interest Calculator'!$F$12,B529/2),C528+14),IF(DAY(DATE(YEAR('Compound Interest Calculator'!$F$12),MONTH('Compound Interest Calculator'!$F$12)+(B529-1)*(12/p),DAY('Compound Interest Calculator'!$F$12)))&lt;&gt;DAY('Compound Interest Calculator'!$F$12),DATE(YEAR('Compound Interest Calculator'!$F$12),MONTH('Compound Interest Calculator'!$F$12)+B529*(12/p)+1,0),DATE(YEAR('Compound Interest Calculator'!$F$12),MONTH('Compound Interest Calculator'!$F$12)+B529*(12/p),DAY('Compound Interest Calculator'!$F$12)))))))</f>
        <v/>
      </c>
      <c r="D529" s="25" t="str">
        <f t="shared" si="16"/>
        <v/>
      </c>
      <c r="E529" s="22" t="str">
        <f>IF(B529="","",SUM(D$4:D529)+PV)</f>
        <v/>
      </c>
      <c r="F529" s="22" t="str">
        <f>IF(B529="","",IF('Compound Interest Calculator'!$F$14="Daily",H528*( (1+rate)^(C529-C528)-1 ),H528*rate))</f>
        <v/>
      </c>
      <c r="G529" s="22" t="str">
        <f>IF(D529="","",SUM(F$4:F529))</f>
        <v/>
      </c>
      <c r="H529" s="23" t="str">
        <f t="shared" si="17"/>
        <v/>
      </c>
    </row>
    <row r="530" spans="2:8" x14ac:dyDescent="0.15">
      <c r="B530" s="21" t="str">
        <f>IF(H529="","",IF(B529&gt;='Compound Interest Calculator'!$F$10*p,"",B529+1))</f>
        <v/>
      </c>
      <c r="C530" s="27" t="str">
        <f>IF(B530="","",IF(p=52,C529+7,IF(p=26,C529+14,IF(p=24,IF(MOD(B530,2)=0,EDATE('Compound Interest Calculator'!$F$12,B530/2),C529+14),IF(DAY(DATE(YEAR('Compound Interest Calculator'!$F$12),MONTH('Compound Interest Calculator'!$F$12)+(B530-1)*(12/p),DAY('Compound Interest Calculator'!$F$12)))&lt;&gt;DAY('Compound Interest Calculator'!$F$12),DATE(YEAR('Compound Interest Calculator'!$F$12),MONTH('Compound Interest Calculator'!$F$12)+B530*(12/p)+1,0),DATE(YEAR('Compound Interest Calculator'!$F$12),MONTH('Compound Interest Calculator'!$F$12)+B530*(12/p),DAY('Compound Interest Calculator'!$F$12)))))))</f>
        <v/>
      </c>
      <c r="D530" s="25" t="str">
        <f t="shared" si="16"/>
        <v/>
      </c>
      <c r="E530" s="22" t="str">
        <f>IF(B530="","",SUM(D$4:D530)+PV)</f>
        <v/>
      </c>
      <c r="F530" s="22" t="str">
        <f>IF(B530="","",IF('Compound Interest Calculator'!$F$14="Daily",H529*( (1+rate)^(C530-C529)-1 ),H529*rate))</f>
        <v/>
      </c>
      <c r="G530" s="22" t="str">
        <f>IF(D530="","",SUM(F$4:F530))</f>
        <v/>
      </c>
      <c r="H530" s="23" t="str">
        <f t="shared" si="17"/>
        <v/>
      </c>
    </row>
    <row r="531" spans="2:8" x14ac:dyDescent="0.15">
      <c r="B531" s="21" t="str">
        <f>IF(H530="","",IF(B530&gt;='Compound Interest Calculator'!$F$10*p,"",B530+1))</f>
        <v/>
      </c>
      <c r="C531" s="27" t="str">
        <f>IF(B531="","",IF(p=52,C530+7,IF(p=26,C530+14,IF(p=24,IF(MOD(B531,2)=0,EDATE('Compound Interest Calculator'!$F$12,B531/2),C530+14),IF(DAY(DATE(YEAR('Compound Interest Calculator'!$F$12),MONTH('Compound Interest Calculator'!$F$12)+(B531-1)*(12/p),DAY('Compound Interest Calculator'!$F$12)))&lt;&gt;DAY('Compound Interest Calculator'!$F$12),DATE(YEAR('Compound Interest Calculator'!$F$12),MONTH('Compound Interest Calculator'!$F$12)+B531*(12/p)+1,0),DATE(YEAR('Compound Interest Calculator'!$F$12),MONTH('Compound Interest Calculator'!$F$12)+B531*(12/p),DAY('Compound Interest Calculator'!$F$12)))))))</f>
        <v/>
      </c>
      <c r="D531" s="25" t="str">
        <f t="shared" si="16"/>
        <v/>
      </c>
      <c r="E531" s="22" t="str">
        <f>IF(B531="","",SUM(D$4:D531)+PV)</f>
        <v/>
      </c>
      <c r="F531" s="22" t="str">
        <f>IF(B531="","",IF('Compound Interest Calculator'!$F$14="Daily",H530*( (1+rate)^(C531-C530)-1 ),H530*rate))</f>
        <v/>
      </c>
      <c r="G531" s="22" t="str">
        <f>IF(D531="","",SUM(F$4:F531))</f>
        <v/>
      </c>
      <c r="H531" s="23" t="str">
        <f t="shared" si="17"/>
        <v/>
      </c>
    </row>
    <row r="532" spans="2:8" x14ac:dyDescent="0.15">
      <c r="B532" s="21" t="str">
        <f>IF(H531="","",IF(B531&gt;='Compound Interest Calculator'!$F$10*p,"",B531+1))</f>
        <v/>
      </c>
      <c r="C532" s="27" t="str">
        <f>IF(B532="","",IF(p=52,C531+7,IF(p=26,C531+14,IF(p=24,IF(MOD(B532,2)=0,EDATE('Compound Interest Calculator'!$F$12,B532/2),C531+14),IF(DAY(DATE(YEAR('Compound Interest Calculator'!$F$12),MONTH('Compound Interest Calculator'!$F$12)+(B532-1)*(12/p),DAY('Compound Interest Calculator'!$F$12)))&lt;&gt;DAY('Compound Interest Calculator'!$F$12),DATE(YEAR('Compound Interest Calculator'!$F$12),MONTH('Compound Interest Calculator'!$F$12)+B532*(12/p)+1,0),DATE(YEAR('Compound Interest Calculator'!$F$12),MONTH('Compound Interest Calculator'!$F$12)+B532*(12/p),DAY('Compound Interest Calculator'!$F$12)))))))</f>
        <v/>
      </c>
      <c r="D532" s="25" t="str">
        <f t="shared" si="16"/>
        <v/>
      </c>
      <c r="E532" s="22" t="str">
        <f>IF(B532="","",SUM(D$4:D532)+PV)</f>
        <v/>
      </c>
      <c r="F532" s="22" t="str">
        <f>IF(B532="","",IF('Compound Interest Calculator'!$F$14="Daily",H531*( (1+rate)^(C532-C531)-1 ),H531*rate))</f>
        <v/>
      </c>
      <c r="G532" s="22" t="str">
        <f>IF(D532="","",SUM(F$4:F532))</f>
        <v/>
      </c>
      <c r="H532" s="23" t="str">
        <f t="shared" si="17"/>
        <v/>
      </c>
    </row>
    <row r="533" spans="2:8" x14ac:dyDescent="0.15">
      <c r="B533" s="21" t="str">
        <f>IF(H532="","",IF(B532&gt;='Compound Interest Calculator'!$F$10*p,"",B532+1))</f>
        <v/>
      </c>
      <c r="C533" s="27" t="str">
        <f>IF(B533="","",IF(p=52,C532+7,IF(p=26,C532+14,IF(p=24,IF(MOD(B533,2)=0,EDATE('Compound Interest Calculator'!$F$12,B533/2),C532+14),IF(DAY(DATE(YEAR('Compound Interest Calculator'!$F$12),MONTH('Compound Interest Calculator'!$F$12)+(B533-1)*(12/p),DAY('Compound Interest Calculator'!$F$12)))&lt;&gt;DAY('Compound Interest Calculator'!$F$12),DATE(YEAR('Compound Interest Calculator'!$F$12),MONTH('Compound Interest Calculator'!$F$12)+B533*(12/p)+1,0),DATE(YEAR('Compound Interest Calculator'!$F$12),MONTH('Compound Interest Calculator'!$F$12)+B533*(12/p),DAY('Compound Interest Calculator'!$F$12)))))))</f>
        <v/>
      </c>
      <c r="D533" s="25" t="str">
        <f t="shared" si="16"/>
        <v/>
      </c>
      <c r="E533" s="22" t="str">
        <f>IF(B533="","",SUM(D$4:D533)+PV)</f>
        <v/>
      </c>
      <c r="F533" s="22" t="str">
        <f>IF(B533="","",IF('Compound Interest Calculator'!$F$14="Daily",H532*( (1+rate)^(C533-C532)-1 ),H532*rate))</f>
        <v/>
      </c>
      <c r="G533" s="22" t="str">
        <f>IF(D533="","",SUM(F$4:F533))</f>
        <v/>
      </c>
      <c r="H533" s="23" t="str">
        <f t="shared" si="17"/>
        <v/>
      </c>
    </row>
    <row r="534" spans="2:8" x14ac:dyDescent="0.15">
      <c r="B534" s="21" t="str">
        <f>IF(H533="","",IF(B533&gt;='Compound Interest Calculator'!$F$10*p,"",B533+1))</f>
        <v/>
      </c>
      <c r="C534" s="27" t="str">
        <f>IF(B534="","",IF(p=52,C533+7,IF(p=26,C533+14,IF(p=24,IF(MOD(B534,2)=0,EDATE('Compound Interest Calculator'!$F$12,B534/2),C533+14),IF(DAY(DATE(YEAR('Compound Interest Calculator'!$F$12),MONTH('Compound Interest Calculator'!$F$12)+(B534-1)*(12/p),DAY('Compound Interest Calculator'!$F$12)))&lt;&gt;DAY('Compound Interest Calculator'!$F$12),DATE(YEAR('Compound Interest Calculator'!$F$12),MONTH('Compound Interest Calculator'!$F$12)+B534*(12/p)+1,0),DATE(YEAR('Compound Interest Calculator'!$F$12),MONTH('Compound Interest Calculator'!$F$12)+B534*(12/p),DAY('Compound Interest Calculator'!$F$12)))))))</f>
        <v/>
      </c>
      <c r="D534" s="25" t="str">
        <f t="shared" si="16"/>
        <v/>
      </c>
      <c r="E534" s="22" t="str">
        <f>IF(B534="","",SUM(D$4:D534)+PV)</f>
        <v/>
      </c>
      <c r="F534" s="22" t="str">
        <f>IF(B534="","",IF('Compound Interest Calculator'!$F$14="Daily",H533*( (1+rate)^(C534-C533)-1 ),H533*rate))</f>
        <v/>
      </c>
      <c r="G534" s="22" t="str">
        <f>IF(D534="","",SUM(F$4:F534))</f>
        <v/>
      </c>
      <c r="H534" s="23" t="str">
        <f t="shared" si="17"/>
        <v/>
      </c>
    </row>
    <row r="535" spans="2:8" x14ac:dyDescent="0.15">
      <c r="B535" s="21" t="str">
        <f>IF(H534="","",IF(B534&gt;='Compound Interest Calculator'!$F$10*p,"",B534+1))</f>
        <v/>
      </c>
      <c r="C535" s="27" t="str">
        <f>IF(B535="","",IF(p=52,C534+7,IF(p=26,C534+14,IF(p=24,IF(MOD(B535,2)=0,EDATE('Compound Interest Calculator'!$F$12,B535/2),C534+14),IF(DAY(DATE(YEAR('Compound Interest Calculator'!$F$12),MONTH('Compound Interest Calculator'!$F$12)+(B535-1)*(12/p),DAY('Compound Interest Calculator'!$F$12)))&lt;&gt;DAY('Compound Interest Calculator'!$F$12),DATE(YEAR('Compound Interest Calculator'!$F$12),MONTH('Compound Interest Calculator'!$F$12)+B535*(12/p)+1,0),DATE(YEAR('Compound Interest Calculator'!$F$12),MONTH('Compound Interest Calculator'!$F$12)+B535*(12/p),DAY('Compound Interest Calculator'!$F$12)))))))</f>
        <v/>
      </c>
      <c r="D535" s="25" t="str">
        <f t="shared" si="16"/>
        <v/>
      </c>
      <c r="E535" s="22" t="str">
        <f>IF(B535="","",SUM(D$4:D535)+PV)</f>
        <v/>
      </c>
      <c r="F535" s="22" t="str">
        <f>IF(B535="","",IF('Compound Interest Calculator'!$F$14="Daily",H534*( (1+rate)^(C535-C534)-1 ),H534*rate))</f>
        <v/>
      </c>
      <c r="G535" s="22" t="str">
        <f>IF(D535="","",SUM(F$4:F535))</f>
        <v/>
      </c>
      <c r="H535" s="23" t="str">
        <f t="shared" si="17"/>
        <v/>
      </c>
    </row>
    <row r="536" spans="2:8" x14ac:dyDescent="0.15">
      <c r="B536" s="21" t="str">
        <f>IF(H535="","",IF(B535&gt;='Compound Interest Calculator'!$F$10*p,"",B535+1))</f>
        <v/>
      </c>
      <c r="C536" s="27" t="str">
        <f>IF(B536="","",IF(p=52,C535+7,IF(p=26,C535+14,IF(p=24,IF(MOD(B536,2)=0,EDATE('Compound Interest Calculator'!$F$12,B536/2),C535+14),IF(DAY(DATE(YEAR('Compound Interest Calculator'!$F$12),MONTH('Compound Interest Calculator'!$F$12)+(B536-1)*(12/p),DAY('Compound Interest Calculator'!$F$12)))&lt;&gt;DAY('Compound Interest Calculator'!$F$12),DATE(YEAR('Compound Interest Calculator'!$F$12),MONTH('Compound Interest Calculator'!$F$12)+B536*(12/p)+1,0),DATE(YEAR('Compound Interest Calculator'!$F$12),MONTH('Compound Interest Calculator'!$F$12)+B536*(12/p),DAY('Compound Interest Calculator'!$F$12)))))))</f>
        <v/>
      </c>
      <c r="D536" s="25" t="str">
        <f t="shared" si="16"/>
        <v/>
      </c>
      <c r="E536" s="22" t="str">
        <f>IF(B536="","",SUM(D$4:D536)+PV)</f>
        <v/>
      </c>
      <c r="F536" s="22" t="str">
        <f>IF(B536="","",IF('Compound Interest Calculator'!$F$14="Daily",H535*( (1+rate)^(C536-C535)-1 ),H535*rate))</f>
        <v/>
      </c>
      <c r="G536" s="22" t="str">
        <f>IF(D536="","",SUM(F$4:F536))</f>
        <v/>
      </c>
      <c r="H536" s="23" t="str">
        <f t="shared" si="17"/>
        <v/>
      </c>
    </row>
    <row r="537" spans="2:8" x14ac:dyDescent="0.15">
      <c r="B537" s="21" t="str">
        <f>IF(H536="","",IF(B536&gt;='Compound Interest Calculator'!$F$10*p,"",B536+1))</f>
        <v/>
      </c>
      <c r="C537" s="27" t="str">
        <f>IF(B537="","",IF(p=52,C536+7,IF(p=26,C536+14,IF(p=24,IF(MOD(B537,2)=0,EDATE('Compound Interest Calculator'!$F$12,B537/2),C536+14),IF(DAY(DATE(YEAR('Compound Interest Calculator'!$F$12),MONTH('Compound Interest Calculator'!$F$12)+(B537-1)*(12/p),DAY('Compound Interest Calculator'!$F$12)))&lt;&gt;DAY('Compound Interest Calculator'!$F$12),DATE(YEAR('Compound Interest Calculator'!$F$12),MONTH('Compound Interest Calculator'!$F$12)+B537*(12/p)+1,0),DATE(YEAR('Compound Interest Calculator'!$F$12),MONTH('Compound Interest Calculator'!$F$12)+B537*(12/p),DAY('Compound Interest Calculator'!$F$12)))))))</f>
        <v/>
      </c>
      <c r="D537" s="25" t="str">
        <f t="shared" si="16"/>
        <v/>
      </c>
      <c r="E537" s="22" t="str">
        <f>IF(B537="","",SUM(D$4:D537)+PV)</f>
        <v/>
      </c>
      <c r="F537" s="22" t="str">
        <f>IF(B537="","",IF('Compound Interest Calculator'!$F$14="Daily",H536*( (1+rate)^(C537-C536)-1 ),H536*rate))</f>
        <v/>
      </c>
      <c r="G537" s="22" t="str">
        <f>IF(D537="","",SUM(F$4:F537))</f>
        <v/>
      </c>
      <c r="H537" s="23" t="str">
        <f t="shared" si="17"/>
        <v/>
      </c>
    </row>
    <row r="538" spans="2:8" x14ac:dyDescent="0.15">
      <c r="B538" s="21" t="str">
        <f>IF(H537="","",IF(B537&gt;='Compound Interest Calculator'!$F$10*p,"",B537+1))</f>
        <v/>
      </c>
      <c r="C538" s="27" t="str">
        <f>IF(B538="","",IF(p=52,C537+7,IF(p=26,C537+14,IF(p=24,IF(MOD(B538,2)=0,EDATE('Compound Interest Calculator'!$F$12,B538/2),C537+14),IF(DAY(DATE(YEAR('Compound Interest Calculator'!$F$12),MONTH('Compound Interest Calculator'!$F$12)+(B538-1)*(12/p),DAY('Compound Interest Calculator'!$F$12)))&lt;&gt;DAY('Compound Interest Calculator'!$F$12),DATE(YEAR('Compound Interest Calculator'!$F$12),MONTH('Compound Interest Calculator'!$F$12)+B538*(12/p)+1,0),DATE(YEAR('Compound Interest Calculator'!$F$12),MONTH('Compound Interest Calculator'!$F$12)+B538*(12/p),DAY('Compound Interest Calculator'!$F$12)))))))</f>
        <v/>
      </c>
      <c r="D538" s="25" t="str">
        <f t="shared" si="16"/>
        <v/>
      </c>
      <c r="E538" s="22" t="str">
        <f>IF(B538="","",SUM(D$4:D538)+PV)</f>
        <v/>
      </c>
      <c r="F538" s="22" t="str">
        <f>IF(B538="","",IF('Compound Interest Calculator'!$F$14="Daily",H537*( (1+rate)^(C538-C537)-1 ),H537*rate))</f>
        <v/>
      </c>
      <c r="G538" s="22" t="str">
        <f>IF(D538="","",SUM(F$4:F538))</f>
        <v/>
      </c>
      <c r="H538" s="23" t="str">
        <f t="shared" si="17"/>
        <v/>
      </c>
    </row>
    <row r="539" spans="2:8" x14ac:dyDescent="0.15">
      <c r="B539" s="21" t="str">
        <f>IF(H538="","",IF(B538&gt;='Compound Interest Calculator'!$F$10*p,"",B538+1))</f>
        <v/>
      </c>
      <c r="C539" s="27" t="str">
        <f>IF(B539="","",IF(p=52,C538+7,IF(p=26,C538+14,IF(p=24,IF(MOD(B539,2)=0,EDATE('Compound Interest Calculator'!$F$12,B539/2),C538+14),IF(DAY(DATE(YEAR('Compound Interest Calculator'!$F$12),MONTH('Compound Interest Calculator'!$F$12)+(B539-1)*(12/p),DAY('Compound Interest Calculator'!$F$12)))&lt;&gt;DAY('Compound Interest Calculator'!$F$12),DATE(YEAR('Compound Interest Calculator'!$F$12),MONTH('Compound Interest Calculator'!$F$12)+B539*(12/p)+1,0),DATE(YEAR('Compound Interest Calculator'!$F$12),MONTH('Compound Interest Calculator'!$F$12)+B539*(12/p),DAY('Compound Interest Calculator'!$F$12)))))))</f>
        <v/>
      </c>
      <c r="D539" s="25" t="str">
        <f t="shared" si="16"/>
        <v/>
      </c>
      <c r="E539" s="22" t="str">
        <f>IF(B539="","",SUM(D$4:D539)+PV)</f>
        <v/>
      </c>
      <c r="F539" s="22" t="str">
        <f>IF(B539="","",IF('Compound Interest Calculator'!$F$14="Daily",H538*( (1+rate)^(C539-C538)-1 ),H538*rate))</f>
        <v/>
      </c>
      <c r="G539" s="22" t="str">
        <f>IF(D539="","",SUM(F$4:F539))</f>
        <v/>
      </c>
      <c r="H539" s="23" t="str">
        <f t="shared" si="17"/>
        <v/>
      </c>
    </row>
    <row r="540" spans="2:8" x14ac:dyDescent="0.15">
      <c r="B540" s="21" t="str">
        <f>IF(H539="","",IF(B539&gt;='Compound Interest Calculator'!$F$10*p,"",B539+1))</f>
        <v/>
      </c>
      <c r="C540" s="27" t="str">
        <f>IF(B540="","",IF(p=52,C539+7,IF(p=26,C539+14,IF(p=24,IF(MOD(B540,2)=0,EDATE('Compound Interest Calculator'!$F$12,B540/2),C539+14),IF(DAY(DATE(YEAR('Compound Interest Calculator'!$F$12),MONTH('Compound Interest Calculator'!$F$12)+(B540-1)*(12/p),DAY('Compound Interest Calculator'!$F$12)))&lt;&gt;DAY('Compound Interest Calculator'!$F$12),DATE(YEAR('Compound Interest Calculator'!$F$12),MONTH('Compound Interest Calculator'!$F$12)+B540*(12/p)+1,0),DATE(YEAR('Compound Interest Calculator'!$F$12),MONTH('Compound Interest Calculator'!$F$12)+B540*(12/p),DAY('Compound Interest Calculator'!$F$12)))))))</f>
        <v/>
      </c>
      <c r="D540" s="25" t="str">
        <f t="shared" si="16"/>
        <v/>
      </c>
      <c r="E540" s="22" t="str">
        <f>IF(B540="","",SUM(D$4:D540)+PV)</f>
        <v/>
      </c>
      <c r="F540" s="22" t="str">
        <f>IF(B540="","",IF('Compound Interest Calculator'!$F$14="Daily",H539*( (1+rate)^(C540-C539)-1 ),H539*rate))</f>
        <v/>
      </c>
      <c r="G540" s="22" t="str">
        <f>IF(D540="","",SUM(F$4:F540))</f>
        <v/>
      </c>
      <c r="H540" s="23" t="str">
        <f t="shared" si="17"/>
        <v/>
      </c>
    </row>
    <row r="541" spans="2:8" x14ac:dyDescent="0.15">
      <c r="B541" s="21" t="str">
        <f>IF(H540="","",IF(B540&gt;='Compound Interest Calculator'!$F$10*p,"",B540+1))</f>
        <v/>
      </c>
      <c r="C541" s="27" t="str">
        <f>IF(B541="","",IF(p=52,C540+7,IF(p=26,C540+14,IF(p=24,IF(MOD(B541,2)=0,EDATE('Compound Interest Calculator'!$F$12,B541/2),C540+14),IF(DAY(DATE(YEAR('Compound Interest Calculator'!$F$12),MONTH('Compound Interest Calculator'!$F$12)+(B541-1)*(12/p),DAY('Compound Interest Calculator'!$F$12)))&lt;&gt;DAY('Compound Interest Calculator'!$F$12),DATE(YEAR('Compound Interest Calculator'!$F$12),MONTH('Compound Interest Calculator'!$F$12)+B541*(12/p)+1,0),DATE(YEAR('Compound Interest Calculator'!$F$12),MONTH('Compound Interest Calculator'!$F$12)+B541*(12/p),DAY('Compound Interest Calculator'!$F$12)))))))</f>
        <v/>
      </c>
      <c r="D541" s="25" t="str">
        <f t="shared" si="16"/>
        <v/>
      </c>
      <c r="E541" s="22" t="str">
        <f>IF(B541="","",SUM(D$4:D541)+PV)</f>
        <v/>
      </c>
      <c r="F541" s="22" t="str">
        <f>IF(B541="","",IF('Compound Interest Calculator'!$F$14="Daily",H540*( (1+rate)^(C541-C540)-1 ),H540*rate))</f>
        <v/>
      </c>
      <c r="G541" s="22" t="str">
        <f>IF(D541="","",SUM(F$4:F541))</f>
        <v/>
      </c>
      <c r="H541" s="23" t="str">
        <f t="shared" si="17"/>
        <v/>
      </c>
    </row>
    <row r="542" spans="2:8" x14ac:dyDescent="0.15">
      <c r="B542" s="21" t="str">
        <f>IF(H541="","",IF(B541&gt;='Compound Interest Calculator'!$F$10*p,"",B541+1))</f>
        <v/>
      </c>
      <c r="C542" s="27" t="str">
        <f>IF(B542="","",IF(p=52,C541+7,IF(p=26,C541+14,IF(p=24,IF(MOD(B542,2)=0,EDATE('Compound Interest Calculator'!$F$12,B542/2),C541+14),IF(DAY(DATE(YEAR('Compound Interest Calculator'!$F$12),MONTH('Compound Interest Calculator'!$F$12)+(B542-1)*(12/p),DAY('Compound Interest Calculator'!$F$12)))&lt;&gt;DAY('Compound Interest Calculator'!$F$12),DATE(YEAR('Compound Interest Calculator'!$F$12),MONTH('Compound Interest Calculator'!$F$12)+B542*(12/p)+1,0),DATE(YEAR('Compound Interest Calculator'!$F$12),MONTH('Compound Interest Calculator'!$F$12)+B542*(12/p),DAY('Compound Interest Calculator'!$F$12)))))))</f>
        <v/>
      </c>
      <c r="D542" s="25" t="str">
        <f t="shared" si="16"/>
        <v/>
      </c>
      <c r="E542" s="22" t="str">
        <f>IF(B542="","",SUM(D$4:D542)+PV)</f>
        <v/>
      </c>
      <c r="F542" s="22" t="str">
        <f>IF(B542="","",IF('Compound Interest Calculator'!$F$14="Daily",H541*( (1+rate)^(C542-C541)-1 ),H541*rate))</f>
        <v/>
      </c>
      <c r="G542" s="22" t="str">
        <f>IF(D542="","",SUM(F$4:F542))</f>
        <v/>
      </c>
      <c r="H542" s="23" t="str">
        <f t="shared" si="17"/>
        <v/>
      </c>
    </row>
    <row r="543" spans="2:8" x14ac:dyDescent="0.15">
      <c r="B543" s="21" t="str">
        <f>IF(H542="","",IF(B542&gt;='Compound Interest Calculator'!$F$10*p,"",B542+1))</f>
        <v/>
      </c>
      <c r="C543" s="27" t="str">
        <f>IF(B543="","",IF(p=52,C542+7,IF(p=26,C542+14,IF(p=24,IF(MOD(B543,2)=0,EDATE('Compound Interest Calculator'!$F$12,B543/2),C542+14),IF(DAY(DATE(YEAR('Compound Interest Calculator'!$F$12),MONTH('Compound Interest Calculator'!$F$12)+(B543-1)*(12/p),DAY('Compound Interest Calculator'!$F$12)))&lt;&gt;DAY('Compound Interest Calculator'!$F$12),DATE(YEAR('Compound Interest Calculator'!$F$12),MONTH('Compound Interest Calculator'!$F$12)+B543*(12/p)+1,0),DATE(YEAR('Compound Interest Calculator'!$F$12),MONTH('Compound Interest Calculator'!$F$12)+B543*(12/p),DAY('Compound Interest Calculator'!$F$12)))))))</f>
        <v/>
      </c>
      <c r="D543" s="25" t="str">
        <f t="shared" si="16"/>
        <v/>
      </c>
      <c r="E543" s="22" t="str">
        <f>IF(B543="","",SUM(D$4:D543)+PV)</f>
        <v/>
      </c>
      <c r="F543" s="22" t="str">
        <f>IF(B543="","",IF('Compound Interest Calculator'!$F$14="Daily",H542*( (1+rate)^(C543-C542)-1 ),H542*rate))</f>
        <v/>
      </c>
      <c r="G543" s="22" t="str">
        <f>IF(D543="","",SUM(F$4:F543))</f>
        <v/>
      </c>
      <c r="H543" s="23" t="str">
        <f t="shared" si="17"/>
        <v/>
      </c>
    </row>
    <row r="544" spans="2:8" x14ac:dyDescent="0.15">
      <c r="B544" s="21" t="str">
        <f>IF(H543="","",IF(B543&gt;='Compound Interest Calculator'!$F$10*p,"",B543+1))</f>
        <v/>
      </c>
      <c r="C544" s="27" t="str">
        <f>IF(B544="","",IF(p=52,C543+7,IF(p=26,C543+14,IF(p=24,IF(MOD(B544,2)=0,EDATE('Compound Interest Calculator'!$F$12,B544/2),C543+14),IF(DAY(DATE(YEAR('Compound Interest Calculator'!$F$12),MONTH('Compound Interest Calculator'!$F$12)+(B544-1)*(12/p),DAY('Compound Interest Calculator'!$F$12)))&lt;&gt;DAY('Compound Interest Calculator'!$F$12),DATE(YEAR('Compound Interest Calculator'!$F$12),MONTH('Compound Interest Calculator'!$F$12)+B544*(12/p)+1,0),DATE(YEAR('Compound Interest Calculator'!$F$12),MONTH('Compound Interest Calculator'!$F$12)+B544*(12/p),DAY('Compound Interest Calculator'!$F$12)))))))</f>
        <v/>
      </c>
      <c r="D544" s="25" t="str">
        <f t="shared" si="16"/>
        <v/>
      </c>
      <c r="E544" s="22" t="str">
        <f>IF(B544="","",SUM(D$4:D544)+PV)</f>
        <v/>
      </c>
      <c r="F544" s="22" t="str">
        <f>IF(B544="","",IF('Compound Interest Calculator'!$F$14="Daily",H543*( (1+rate)^(C544-C543)-1 ),H543*rate))</f>
        <v/>
      </c>
      <c r="G544" s="22" t="str">
        <f>IF(D544="","",SUM(F$4:F544))</f>
        <v/>
      </c>
      <c r="H544" s="23" t="str">
        <f t="shared" si="17"/>
        <v/>
      </c>
    </row>
    <row r="545" spans="2:8" x14ac:dyDescent="0.15">
      <c r="B545" s="21" t="str">
        <f>IF(H544="","",IF(B544&gt;='Compound Interest Calculator'!$F$10*p,"",B544+1))</f>
        <v/>
      </c>
      <c r="C545" s="27" t="str">
        <f>IF(B545="","",IF(p=52,C544+7,IF(p=26,C544+14,IF(p=24,IF(MOD(B545,2)=0,EDATE('Compound Interest Calculator'!$F$12,B545/2),C544+14),IF(DAY(DATE(YEAR('Compound Interest Calculator'!$F$12),MONTH('Compound Interest Calculator'!$F$12)+(B545-1)*(12/p),DAY('Compound Interest Calculator'!$F$12)))&lt;&gt;DAY('Compound Interest Calculator'!$F$12),DATE(YEAR('Compound Interest Calculator'!$F$12),MONTH('Compound Interest Calculator'!$F$12)+B545*(12/p)+1,0),DATE(YEAR('Compound Interest Calculator'!$F$12),MONTH('Compound Interest Calculator'!$F$12)+B545*(12/p),DAY('Compound Interest Calculator'!$F$12)))))))</f>
        <v/>
      </c>
      <c r="D545" s="25" t="str">
        <f t="shared" si="16"/>
        <v/>
      </c>
      <c r="E545" s="22" t="str">
        <f>IF(B545="","",SUM(D$4:D545)+PV)</f>
        <v/>
      </c>
      <c r="F545" s="22" t="str">
        <f>IF(B545="","",IF('Compound Interest Calculator'!$F$14="Daily",H544*( (1+rate)^(C545-C544)-1 ),H544*rate))</f>
        <v/>
      </c>
      <c r="G545" s="22" t="str">
        <f>IF(D545="","",SUM(F$4:F545))</f>
        <v/>
      </c>
      <c r="H545" s="23" t="str">
        <f t="shared" si="17"/>
        <v/>
      </c>
    </row>
    <row r="546" spans="2:8" x14ac:dyDescent="0.15">
      <c r="B546" s="21" t="str">
        <f>IF(H545="","",IF(B545&gt;='Compound Interest Calculator'!$F$10*p,"",B545+1))</f>
        <v/>
      </c>
      <c r="C546" s="27" t="str">
        <f>IF(B546="","",IF(p=52,C545+7,IF(p=26,C545+14,IF(p=24,IF(MOD(B546,2)=0,EDATE('Compound Interest Calculator'!$F$12,B546/2),C545+14),IF(DAY(DATE(YEAR('Compound Interest Calculator'!$F$12),MONTH('Compound Interest Calculator'!$F$12)+(B546-1)*(12/p),DAY('Compound Interest Calculator'!$F$12)))&lt;&gt;DAY('Compound Interest Calculator'!$F$12),DATE(YEAR('Compound Interest Calculator'!$F$12),MONTH('Compound Interest Calculator'!$F$12)+B546*(12/p)+1,0),DATE(YEAR('Compound Interest Calculator'!$F$12),MONTH('Compound Interest Calculator'!$F$12)+B546*(12/p),DAY('Compound Interest Calculator'!$F$12)))))))</f>
        <v/>
      </c>
      <c r="D546" s="25" t="str">
        <f t="shared" si="16"/>
        <v/>
      </c>
      <c r="E546" s="22" t="str">
        <f>IF(B546="","",SUM(D$4:D546)+PV)</f>
        <v/>
      </c>
      <c r="F546" s="22" t="str">
        <f>IF(B546="","",IF('Compound Interest Calculator'!$F$14="Daily",H545*( (1+rate)^(C546-C545)-1 ),H545*rate))</f>
        <v/>
      </c>
      <c r="G546" s="22" t="str">
        <f>IF(D546="","",SUM(F$4:F546))</f>
        <v/>
      </c>
      <c r="H546" s="23" t="str">
        <f t="shared" si="17"/>
        <v/>
      </c>
    </row>
    <row r="547" spans="2:8" x14ac:dyDescent="0.15">
      <c r="B547" s="21" t="str">
        <f>IF(H546="","",IF(B546&gt;='Compound Interest Calculator'!$F$10*p,"",B546+1))</f>
        <v/>
      </c>
      <c r="C547" s="27" t="str">
        <f>IF(B547="","",IF(p=52,C546+7,IF(p=26,C546+14,IF(p=24,IF(MOD(B547,2)=0,EDATE('Compound Interest Calculator'!$F$12,B547/2),C546+14),IF(DAY(DATE(YEAR('Compound Interest Calculator'!$F$12),MONTH('Compound Interest Calculator'!$F$12)+(B547-1)*(12/p),DAY('Compound Interest Calculator'!$F$12)))&lt;&gt;DAY('Compound Interest Calculator'!$F$12),DATE(YEAR('Compound Interest Calculator'!$F$12),MONTH('Compound Interest Calculator'!$F$12)+B547*(12/p)+1,0),DATE(YEAR('Compound Interest Calculator'!$F$12),MONTH('Compound Interest Calculator'!$F$12)+B547*(12/p),DAY('Compound Interest Calculator'!$F$12)))))))</f>
        <v/>
      </c>
      <c r="D547" s="25" t="str">
        <f t="shared" si="16"/>
        <v/>
      </c>
      <c r="E547" s="22" t="str">
        <f>IF(B547="","",SUM(D$4:D547)+PV)</f>
        <v/>
      </c>
      <c r="F547" s="22" t="str">
        <f>IF(B547="","",IF('Compound Interest Calculator'!$F$14="Daily",H546*( (1+rate)^(C547-C546)-1 ),H546*rate))</f>
        <v/>
      </c>
      <c r="G547" s="22" t="str">
        <f>IF(D547="","",SUM(F$4:F547))</f>
        <v/>
      </c>
      <c r="H547" s="23" t="str">
        <f t="shared" si="17"/>
        <v/>
      </c>
    </row>
    <row r="548" spans="2:8" x14ac:dyDescent="0.15">
      <c r="B548" s="21" t="str">
        <f>IF(H547="","",IF(B547&gt;='Compound Interest Calculator'!$F$10*p,"",B547+1))</f>
        <v/>
      </c>
      <c r="C548" s="27" t="str">
        <f>IF(B548="","",IF(p=52,C547+7,IF(p=26,C547+14,IF(p=24,IF(MOD(B548,2)=0,EDATE('Compound Interest Calculator'!$F$12,B548/2),C547+14),IF(DAY(DATE(YEAR('Compound Interest Calculator'!$F$12),MONTH('Compound Interest Calculator'!$F$12)+(B548-1)*(12/p),DAY('Compound Interest Calculator'!$F$12)))&lt;&gt;DAY('Compound Interest Calculator'!$F$12),DATE(YEAR('Compound Interest Calculator'!$F$12),MONTH('Compound Interest Calculator'!$F$12)+B548*(12/p)+1,0),DATE(YEAR('Compound Interest Calculator'!$F$12),MONTH('Compound Interest Calculator'!$F$12)+B548*(12/p),DAY('Compound Interest Calculator'!$F$12)))))))</f>
        <v/>
      </c>
      <c r="D548" s="25" t="str">
        <f t="shared" si="16"/>
        <v/>
      </c>
      <c r="E548" s="22" t="str">
        <f>IF(B548="","",SUM(D$4:D548)+PV)</f>
        <v/>
      </c>
      <c r="F548" s="22" t="str">
        <f>IF(B548="","",IF('Compound Interest Calculator'!$F$14="Daily",H547*( (1+rate)^(C548-C547)-1 ),H547*rate))</f>
        <v/>
      </c>
      <c r="G548" s="22" t="str">
        <f>IF(D548="","",SUM(F$4:F548))</f>
        <v/>
      </c>
      <c r="H548" s="23" t="str">
        <f t="shared" si="17"/>
        <v/>
      </c>
    </row>
    <row r="549" spans="2:8" x14ac:dyDescent="0.15">
      <c r="B549" s="21" t="str">
        <f>IF(H548="","",IF(B548&gt;='Compound Interest Calculator'!$F$10*p,"",B548+1))</f>
        <v/>
      </c>
      <c r="C549" s="27" t="str">
        <f>IF(B549="","",IF(p=52,C548+7,IF(p=26,C548+14,IF(p=24,IF(MOD(B549,2)=0,EDATE('Compound Interest Calculator'!$F$12,B549/2),C548+14),IF(DAY(DATE(YEAR('Compound Interest Calculator'!$F$12),MONTH('Compound Interest Calculator'!$F$12)+(B549-1)*(12/p),DAY('Compound Interest Calculator'!$F$12)))&lt;&gt;DAY('Compound Interest Calculator'!$F$12),DATE(YEAR('Compound Interest Calculator'!$F$12),MONTH('Compound Interest Calculator'!$F$12)+B549*(12/p)+1,0),DATE(YEAR('Compound Interest Calculator'!$F$12),MONTH('Compound Interest Calculator'!$F$12)+B549*(12/p),DAY('Compound Interest Calculator'!$F$12)))))))</f>
        <v/>
      </c>
      <c r="D549" s="25" t="str">
        <f t="shared" si="16"/>
        <v/>
      </c>
      <c r="E549" s="22" t="str">
        <f>IF(B549="","",SUM(D$4:D549)+PV)</f>
        <v/>
      </c>
      <c r="F549" s="22" t="str">
        <f>IF(B549="","",IF('Compound Interest Calculator'!$F$14="Daily",H548*( (1+rate)^(C549-C548)-1 ),H548*rate))</f>
        <v/>
      </c>
      <c r="G549" s="22" t="str">
        <f>IF(D549="","",SUM(F$4:F549))</f>
        <v/>
      </c>
      <c r="H549" s="23" t="str">
        <f t="shared" si="17"/>
        <v/>
      </c>
    </row>
    <row r="550" spans="2:8" x14ac:dyDescent="0.15">
      <c r="B550" s="21" t="str">
        <f>IF(H549="","",IF(B549&gt;='Compound Interest Calculator'!$F$10*p,"",B549+1))</f>
        <v/>
      </c>
      <c r="C550" s="27" t="str">
        <f>IF(B550="","",IF(p=52,C549+7,IF(p=26,C549+14,IF(p=24,IF(MOD(B550,2)=0,EDATE('Compound Interest Calculator'!$F$12,B550/2),C549+14),IF(DAY(DATE(YEAR('Compound Interest Calculator'!$F$12),MONTH('Compound Interest Calculator'!$F$12)+(B550-1)*(12/p),DAY('Compound Interest Calculator'!$F$12)))&lt;&gt;DAY('Compound Interest Calculator'!$F$12),DATE(YEAR('Compound Interest Calculator'!$F$12),MONTH('Compound Interest Calculator'!$F$12)+B550*(12/p)+1,0),DATE(YEAR('Compound Interest Calculator'!$F$12),MONTH('Compound Interest Calculator'!$F$12)+B550*(12/p),DAY('Compound Interest Calculator'!$F$12)))))))</f>
        <v/>
      </c>
      <c r="D550" s="25" t="str">
        <f t="shared" si="16"/>
        <v/>
      </c>
      <c r="E550" s="22" t="str">
        <f>IF(B550="","",SUM(D$4:D550)+PV)</f>
        <v/>
      </c>
      <c r="F550" s="22" t="str">
        <f>IF(B550="","",IF('Compound Interest Calculator'!$F$14="Daily",H549*( (1+rate)^(C550-C549)-1 ),H549*rate))</f>
        <v/>
      </c>
      <c r="G550" s="22" t="str">
        <f>IF(D550="","",SUM(F$4:F550))</f>
        <v/>
      </c>
      <c r="H550" s="23" t="str">
        <f t="shared" si="17"/>
        <v/>
      </c>
    </row>
    <row r="551" spans="2:8" x14ac:dyDescent="0.15">
      <c r="B551" s="21" t="str">
        <f>IF(H550="","",IF(B550&gt;='Compound Interest Calculator'!$F$10*p,"",B550+1))</f>
        <v/>
      </c>
      <c r="C551" s="27" t="str">
        <f>IF(B551="","",IF(p=52,C550+7,IF(p=26,C550+14,IF(p=24,IF(MOD(B551,2)=0,EDATE('Compound Interest Calculator'!$F$12,B551/2),C550+14),IF(DAY(DATE(YEAR('Compound Interest Calculator'!$F$12),MONTH('Compound Interest Calculator'!$F$12)+(B551-1)*(12/p),DAY('Compound Interest Calculator'!$F$12)))&lt;&gt;DAY('Compound Interest Calculator'!$F$12),DATE(YEAR('Compound Interest Calculator'!$F$12),MONTH('Compound Interest Calculator'!$F$12)+B551*(12/p)+1,0),DATE(YEAR('Compound Interest Calculator'!$F$12),MONTH('Compound Interest Calculator'!$F$12)+B551*(12/p),DAY('Compound Interest Calculator'!$F$12)))))))</f>
        <v/>
      </c>
      <c r="D551" s="25" t="str">
        <f t="shared" si="16"/>
        <v/>
      </c>
      <c r="E551" s="22" t="str">
        <f>IF(B551="","",SUM(D$4:D551)+PV)</f>
        <v/>
      </c>
      <c r="F551" s="22" t="str">
        <f>IF(B551="","",IF('Compound Interest Calculator'!$F$14="Daily",H550*( (1+rate)^(C551-C550)-1 ),H550*rate))</f>
        <v/>
      </c>
      <c r="G551" s="22" t="str">
        <f>IF(D551="","",SUM(F$4:F551))</f>
        <v/>
      </c>
      <c r="H551" s="23" t="str">
        <f t="shared" si="17"/>
        <v/>
      </c>
    </row>
    <row r="552" spans="2:8" x14ac:dyDescent="0.15">
      <c r="B552" s="21" t="str">
        <f>IF(H551="","",IF(B551&gt;='Compound Interest Calculator'!$F$10*p,"",B551+1))</f>
        <v/>
      </c>
      <c r="C552" s="27" t="str">
        <f>IF(B552="","",IF(p=52,C551+7,IF(p=26,C551+14,IF(p=24,IF(MOD(B552,2)=0,EDATE('Compound Interest Calculator'!$F$12,B552/2),C551+14),IF(DAY(DATE(YEAR('Compound Interest Calculator'!$F$12),MONTH('Compound Interest Calculator'!$F$12)+(B552-1)*(12/p),DAY('Compound Interest Calculator'!$F$12)))&lt;&gt;DAY('Compound Interest Calculator'!$F$12),DATE(YEAR('Compound Interest Calculator'!$F$12),MONTH('Compound Interest Calculator'!$F$12)+B552*(12/p)+1,0),DATE(YEAR('Compound Interest Calculator'!$F$12),MONTH('Compound Interest Calculator'!$F$12)+B552*(12/p),DAY('Compound Interest Calculator'!$F$12)))))))</f>
        <v/>
      </c>
      <c r="D552" s="25" t="str">
        <f t="shared" si="16"/>
        <v/>
      </c>
      <c r="E552" s="22" t="str">
        <f>IF(B552="","",SUM(D$4:D552)+PV)</f>
        <v/>
      </c>
      <c r="F552" s="22" t="str">
        <f>IF(B552="","",IF('Compound Interest Calculator'!$F$14="Daily",H551*( (1+rate)^(C552-C551)-1 ),H551*rate))</f>
        <v/>
      </c>
      <c r="G552" s="22" t="str">
        <f>IF(D552="","",SUM(F$4:F552))</f>
        <v/>
      </c>
      <c r="H552" s="23" t="str">
        <f t="shared" si="17"/>
        <v/>
      </c>
    </row>
    <row r="553" spans="2:8" x14ac:dyDescent="0.15">
      <c r="B553" s="21" t="str">
        <f>IF(H552="","",IF(B552&gt;='Compound Interest Calculator'!$F$10*p,"",B552+1))</f>
        <v/>
      </c>
      <c r="C553" s="27" t="str">
        <f>IF(B553="","",IF(p=52,C552+7,IF(p=26,C552+14,IF(p=24,IF(MOD(B553,2)=0,EDATE('Compound Interest Calculator'!$F$12,B553/2),C552+14),IF(DAY(DATE(YEAR('Compound Interest Calculator'!$F$12),MONTH('Compound Interest Calculator'!$F$12)+(B553-1)*(12/p),DAY('Compound Interest Calculator'!$F$12)))&lt;&gt;DAY('Compound Interest Calculator'!$F$12),DATE(YEAR('Compound Interest Calculator'!$F$12),MONTH('Compound Interest Calculator'!$F$12)+B553*(12/p)+1,0),DATE(YEAR('Compound Interest Calculator'!$F$12),MONTH('Compound Interest Calculator'!$F$12)+B553*(12/p),DAY('Compound Interest Calculator'!$F$12)))))))</f>
        <v/>
      </c>
      <c r="D553" s="25" t="str">
        <f t="shared" si="16"/>
        <v/>
      </c>
      <c r="E553" s="22" t="str">
        <f>IF(B553="","",SUM(D$4:D553)+PV)</f>
        <v/>
      </c>
      <c r="F553" s="22" t="str">
        <f>IF(B553="","",IF('Compound Interest Calculator'!$F$14="Daily",H552*( (1+rate)^(C553-C552)-1 ),H552*rate))</f>
        <v/>
      </c>
      <c r="G553" s="22" t="str">
        <f>IF(D553="","",SUM(F$4:F553))</f>
        <v/>
      </c>
      <c r="H553" s="23" t="str">
        <f t="shared" si="17"/>
        <v/>
      </c>
    </row>
    <row r="554" spans="2:8" x14ac:dyDescent="0.15">
      <c r="B554" s="21" t="str">
        <f>IF(H553="","",IF(B553&gt;='Compound Interest Calculator'!$F$10*p,"",B553+1))</f>
        <v/>
      </c>
      <c r="C554" s="27" t="str">
        <f>IF(B554="","",IF(p=52,C553+7,IF(p=26,C553+14,IF(p=24,IF(MOD(B554,2)=0,EDATE('Compound Interest Calculator'!$F$12,B554/2),C553+14),IF(DAY(DATE(YEAR('Compound Interest Calculator'!$F$12),MONTH('Compound Interest Calculator'!$F$12)+(B554-1)*(12/p),DAY('Compound Interest Calculator'!$F$12)))&lt;&gt;DAY('Compound Interest Calculator'!$F$12),DATE(YEAR('Compound Interest Calculator'!$F$12),MONTH('Compound Interest Calculator'!$F$12)+B554*(12/p)+1,0),DATE(YEAR('Compound Interest Calculator'!$F$12),MONTH('Compound Interest Calculator'!$F$12)+B554*(12/p),DAY('Compound Interest Calculator'!$F$12)))))))</f>
        <v/>
      </c>
      <c r="D554" s="25" t="str">
        <f t="shared" si="16"/>
        <v/>
      </c>
      <c r="E554" s="22" t="str">
        <f>IF(B554="","",SUM(D$4:D554)+PV)</f>
        <v/>
      </c>
      <c r="F554" s="22" t="str">
        <f>IF(B554="","",IF('Compound Interest Calculator'!$F$14="Daily",H553*( (1+rate)^(C554-C553)-1 ),H553*rate))</f>
        <v/>
      </c>
      <c r="G554" s="22" t="str">
        <f>IF(D554="","",SUM(F$4:F554))</f>
        <v/>
      </c>
      <c r="H554" s="23" t="str">
        <f t="shared" si="17"/>
        <v/>
      </c>
    </row>
    <row r="555" spans="2:8" x14ac:dyDescent="0.15">
      <c r="B555" s="21" t="str">
        <f>IF(H554="","",IF(B554&gt;='Compound Interest Calculator'!$F$10*p,"",B554+1))</f>
        <v/>
      </c>
      <c r="C555" s="27" t="str">
        <f>IF(B555="","",IF(p=52,C554+7,IF(p=26,C554+14,IF(p=24,IF(MOD(B555,2)=0,EDATE('Compound Interest Calculator'!$F$12,B555/2),C554+14),IF(DAY(DATE(YEAR('Compound Interest Calculator'!$F$12),MONTH('Compound Interest Calculator'!$F$12)+(B555-1)*(12/p),DAY('Compound Interest Calculator'!$F$12)))&lt;&gt;DAY('Compound Interest Calculator'!$F$12),DATE(YEAR('Compound Interest Calculator'!$F$12),MONTH('Compound Interest Calculator'!$F$12)+B555*(12/p)+1,0),DATE(YEAR('Compound Interest Calculator'!$F$12),MONTH('Compound Interest Calculator'!$F$12)+B555*(12/p),DAY('Compound Interest Calculator'!$F$12)))))))</f>
        <v/>
      </c>
      <c r="D555" s="25" t="str">
        <f t="shared" si="16"/>
        <v/>
      </c>
      <c r="E555" s="22" t="str">
        <f>IF(B555="","",SUM(D$4:D555)+PV)</f>
        <v/>
      </c>
      <c r="F555" s="22" t="str">
        <f>IF(B555="","",IF('Compound Interest Calculator'!$F$14="Daily",H554*( (1+rate)^(C555-C554)-1 ),H554*rate))</f>
        <v/>
      </c>
      <c r="G555" s="22" t="str">
        <f>IF(D555="","",SUM(F$4:F555))</f>
        <v/>
      </c>
      <c r="H555" s="23" t="str">
        <f t="shared" si="17"/>
        <v/>
      </c>
    </row>
    <row r="556" spans="2:8" x14ac:dyDescent="0.15">
      <c r="B556" s="21" t="str">
        <f>IF(H555="","",IF(B555&gt;='Compound Interest Calculator'!$F$10*p,"",B555+1))</f>
        <v/>
      </c>
      <c r="C556" s="27" t="str">
        <f>IF(B556="","",IF(p=52,C555+7,IF(p=26,C555+14,IF(p=24,IF(MOD(B556,2)=0,EDATE('Compound Interest Calculator'!$F$12,B556/2),C555+14),IF(DAY(DATE(YEAR('Compound Interest Calculator'!$F$12),MONTH('Compound Interest Calculator'!$F$12)+(B556-1)*(12/p),DAY('Compound Interest Calculator'!$F$12)))&lt;&gt;DAY('Compound Interest Calculator'!$F$12),DATE(YEAR('Compound Interest Calculator'!$F$12),MONTH('Compound Interest Calculator'!$F$12)+B556*(12/p)+1,0),DATE(YEAR('Compound Interest Calculator'!$F$12),MONTH('Compound Interest Calculator'!$F$12)+B556*(12/p),DAY('Compound Interest Calculator'!$F$12)))))))</f>
        <v/>
      </c>
      <c r="D556" s="25" t="str">
        <f t="shared" si="16"/>
        <v/>
      </c>
      <c r="E556" s="22" t="str">
        <f>IF(B556="","",SUM(D$4:D556)+PV)</f>
        <v/>
      </c>
      <c r="F556" s="22" t="str">
        <f>IF(B556="","",IF('Compound Interest Calculator'!$F$14="Daily",H555*( (1+rate)^(C556-C555)-1 ),H555*rate))</f>
        <v/>
      </c>
      <c r="G556" s="22" t="str">
        <f>IF(D556="","",SUM(F$4:F556))</f>
        <v/>
      </c>
      <c r="H556" s="23" t="str">
        <f t="shared" si="17"/>
        <v/>
      </c>
    </row>
    <row r="557" spans="2:8" x14ac:dyDescent="0.15">
      <c r="B557" s="21" t="str">
        <f>IF(H556="","",IF(B556&gt;='Compound Interest Calculator'!$F$10*p,"",B556+1))</f>
        <v/>
      </c>
      <c r="C557" s="27" t="str">
        <f>IF(B557="","",IF(p=52,C556+7,IF(p=26,C556+14,IF(p=24,IF(MOD(B557,2)=0,EDATE('Compound Interest Calculator'!$F$12,B557/2),C556+14),IF(DAY(DATE(YEAR('Compound Interest Calculator'!$F$12),MONTH('Compound Interest Calculator'!$F$12)+(B557-1)*(12/p),DAY('Compound Interest Calculator'!$F$12)))&lt;&gt;DAY('Compound Interest Calculator'!$F$12),DATE(YEAR('Compound Interest Calculator'!$F$12),MONTH('Compound Interest Calculator'!$F$12)+B557*(12/p)+1,0),DATE(YEAR('Compound Interest Calculator'!$F$12),MONTH('Compound Interest Calculator'!$F$12)+B557*(12/p),DAY('Compound Interest Calculator'!$F$12)))))))</f>
        <v/>
      </c>
      <c r="D557" s="25" t="str">
        <f t="shared" si="16"/>
        <v/>
      </c>
      <c r="E557" s="22" t="str">
        <f>IF(B557="","",SUM(D$4:D557)+PV)</f>
        <v/>
      </c>
      <c r="F557" s="22" t="str">
        <f>IF(B557="","",IF('Compound Interest Calculator'!$F$14="Daily",H556*( (1+rate)^(C557-C556)-1 ),H556*rate))</f>
        <v/>
      </c>
      <c r="G557" s="22" t="str">
        <f>IF(D557="","",SUM(F$4:F557))</f>
        <v/>
      </c>
      <c r="H557" s="23" t="str">
        <f t="shared" si="17"/>
        <v/>
      </c>
    </row>
    <row r="558" spans="2:8" x14ac:dyDescent="0.15">
      <c r="B558" s="21" t="str">
        <f>IF(H557="","",IF(B557&gt;='Compound Interest Calculator'!$F$10*p,"",B557+1))</f>
        <v/>
      </c>
      <c r="C558" s="27" t="str">
        <f>IF(B558="","",IF(p=52,C557+7,IF(p=26,C557+14,IF(p=24,IF(MOD(B558,2)=0,EDATE('Compound Interest Calculator'!$F$12,B558/2),C557+14),IF(DAY(DATE(YEAR('Compound Interest Calculator'!$F$12),MONTH('Compound Interest Calculator'!$F$12)+(B558-1)*(12/p),DAY('Compound Interest Calculator'!$F$12)))&lt;&gt;DAY('Compound Interest Calculator'!$F$12),DATE(YEAR('Compound Interest Calculator'!$F$12),MONTH('Compound Interest Calculator'!$F$12)+B558*(12/p)+1,0),DATE(YEAR('Compound Interest Calculator'!$F$12),MONTH('Compound Interest Calculator'!$F$12)+B558*(12/p),DAY('Compound Interest Calculator'!$F$12)))))))</f>
        <v/>
      </c>
      <c r="D558" s="25" t="str">
        <f t="shared" si="16"/>
        <v/>
      </c>
      <c r="E558" s="22" t="str">
        <f>IF(B558="","",SUM(D$4:D558)+PV)</f>
        <v/>
      </c>
      <c r="F558" s="22" t="str">
        <f>IF(B558="","",IF('Compound Interest Calculator'!$F$14="Daily",H557*( (1+rate)^(C558-C557)-1 ),H557*rate))</f>
        <v/>
      </c>
      <c r="G558" s="22" t="str">
        <f>IF(D558="","",SUM(F$4:F558))</f>
        <v/>
      </c>
      <c r="H558" s="23" t="str">
        <f t="shared" si="17"/>
        <v/>
      </c>
    </row>
    <row r="559" spans="2:8" x14ac:dyDescent="0.15">
      <c r="B559" s="21" t="str">
        <f>IF(H558="","",IF(B558&gt;='Compound Interest Calculator'!$F$10*p,"",B558+1))</f>
        <v/>
      </c>
      <c r="C559" s="27" t="str">
        <f>IF(B559="","",IF(p=52,C558+7,IF(p=26,C558+14,IF(p=24,IF(MOD(B559,2)=0,EDATE('Compound Interest Calculator'!$F$12,B559/2),C558+14),IF(DAY(DATE(YEAR('Compound Interest Calculator'!$F$12),MONTH('Compound Interest Calculator'!$F$12)+(B559-1)*(12/p),DAY('Compound Interest Calculator'!$F$12)))&lt;&gt;DAY('Compound Interest Calculator'!$F$12),DATE(YEAR('Compound Interest Calculator'!$F$12),MONTH('Compound Interest Calculator'!$F$12)+B559*(12/p)+1,0),DATE(YEAR('Compound Interest Calculator'!$F$12),MONTH('Compound Interest Calculator'!$F$12)+B559*(12/p),DAY('Compound Interest Calculator'!$F$12)))))))</f>
        <v/>
      </c>
      <c r="D559" s="25" t="str">
        <f t="shared" si="16"/>
        <v/>
      </c>
      <c r="E559" s="22" t="str">
        <f>IF(B559="","",SUM(D$4:D559)+PV)</f>
        <v/>
      </c>
      <c r="F559" s="22" t="str">
        <f>IF(B559="","",IF('Compound Interest Calculator'!$F$14="Daily",H558*( (1+rate)^(C559-C558)-1 ),H558*rate))</f>
        <v/>
      </c>
      <c r="G559" s="22" t="str">
        <f>IF(D559="","",SUM(F$4:F559))</f>
        <v/>
      </c>
      <c r="H559" s="23" t="str">
        <f t="shared" si="17"/>
        <v/>
      </c>
    </row>
    <row r="560" spans="2:8" x14ac:dyDescent="0.15">
      <c r="B560" s="21" t="str">
        <f>IF(H559="","",IF(B559&gt;='Compound Interest Calculator'!$F$10*p,"",B559+1))</f>
        <v/>
      </c>
      <c r="C560" s="27" t="str">
        <f>IF(B560="","",IF(p=52,C559+7,IF(p=26,C559+14,IF(p=24,IF(MOD(B560,2)=0,EDATE('Compound Interest Calculator'!$F$12,B560/2),C559+14),IF(DAY(DATE(YEAR('Compound Interest Calculator'!$F$12),MONTH('Compound Interest Calculator'!$F$12)+(B560-1)*(12/p),DAY('Compound Interest Calculator'!$F$12)))&lt;&gt;DAY('Compound Interest Calculator'!$F$12),DATE(YEAR('Compound Interest Calculator'!$F$12),MONTH('Compound Interest Calculator'!$F$12)+B560*(12/p)+1,0),DATE(YEAR('Compound Interest Calculator'!$F$12),MONTH('Compound Interest Calculator'!$F$12)+B560*(12/p),DAY('Compound Interest Calculator'!$F$12)))))))</f>
        <v/>
      </c>
      <c r="D560" s="25" t="str">
        <f t="shared" si="16"/>
        <v/>
      </c>
      <c r="E560" s="22" t="str">
        <f>IF(B560="","",SUM(D$4:D560)+PV)</f>
        <v/>
      </c>
      <c r="F560" s="22" t="str">
        <f>IF(B560="","",IF('Compound Interest Calculator'!$F$14="Daily",H559*( (1+rate)^(C560-C559)-1 ),H559*rate))</f>
        <v/>
      </c>
      <c r="G560" s="22" t="str">
        <f>IF(D560="","",SUM(F$4:F560))</f>
        <v/>
      </c>
      <c r="H560" s="23" t="str">
        <f t="shared" si="17"/>
        <v/>
      </c>
    </row>
    <row r="561" spans="2:8" x14ac:dyDescent="0.15">
      <c r="B561" s="21" t="str">
        <f>IF(H560="","",IF(B560&gt;='Compound Interest Calculator'!$F$10*p,"",B560+1))</f>
        <v/>
      </c>
      <c r="C561" s="27" t="str">
        <f>IF(B561="","",IF(p=52,C560+7,IF(p=26,C560+14,IF(p=24,IF(MOD(B561,2)=0,EDATE('Compound Interest Calculator'!$F$12,B561/2),C560+14),IF(DAY(DATE(YEAR('Compound Interest Calculator'!$F$12),MONTH('Compound Interest Calculator'!$F$12)+(B561-1)*(12/p),DAY('Compound Interest Calculator'!$F$12)))&lt;&gt;DAY('Compound Interest Calculator'!$F$12),DATE(YEAR('Compound Interest Calculator'!$F$12),MONTH('Compound Interest Calculator'!$F$12)+B561*(12/p)+1,0),DATE(YEAR('Compound Interest Calculator'!$F$12),MONTH('Compound Interest Calculator'!$F$12)+B561*(12/p),DAY('Compound Interest Calculator'!$F$12)))))))</f>
        <v/>
      </c>
      <c r="D561" s="25" t="str">
        <f t="shared" si="16"/>
        <v/>
      </c>
      <c r="E561" s="22" t="str">
        <f>IF(B561="","",SUM(D$4:D561)+PV)</f>
        <v/>
      </c>
      <c r="F561" s="22" t="str">
        <f>IF(B561="","",IF('Compound Interest Calculator'!$F$14="Daily",H560*( (1+rate)^(C561-C560)-1 ),H560*rate))</f>
        <v/>
      </c>
      <c r="G561" s="22" t="str">
        <f>IF(D561="","",SUM(F$4:F561))</f>
        <v/>
      </c>
      <c r="H561" s="23" t="str">
        <f t="shared" si="17"/>
        <v/>
      </c>
    </row>
    <row r="562" spans="2:8" x14ac:dyDescent="0.15">
      <c r="B562" s="21" t="str">
        <f>IF(H561="","",IF(B561&gt;='Compound Interest Calculator'!$F$10*p,"",B561+1))</f>
        <v/>
      </c>
      <c r="C562" s="27" t="str">
        <f>IF(B562="","",IF(p=52,C561+7,IF(p=26,C561+14,IF(p=24,IF(MOD(B562,2)=0,EDATE('Compound Interest Calculator'!$F$12,B562/2),C561+14),IF(DAY(DATE(YEAR('Compound Interest Calculator'!$F$12),MONTH('Compound Interest Calculator'!$F$12)+(B562-1)*(12/p),DAY('Compound Interest Calculator'!$F$12)))&lt;&gt;DAY('Compound Interest Calculator'!$F$12),DATE(YEAR('Compound Interest Calculator'!$F$12),MONTH('Compound Interest Calculator'!$F$12)+B562*(12/p)+1,0),DATE(YEAR('Compound Interest Calculator'!$F$12),MONTH('Compound Interest Calculator'!$F$12)+B562*(12/p),DAY('Compound Interest Calculator'!$F$12)))))))</f>
        <v/>
      </c>
      <c r="D562" s="25" t="str">
        <f t="shared" si="16"/>
        <v/>
      </c>
      <c r="E562" s="22" t="str">
        <f>IF(B562="","",SUM(D$4:D562)+PV)</f>
        <v/>
      </c>
      <c r="F562" s="22" t="str">
        <f>IF(B562="","",IF('Compound Interest Calculator'!$F$14="Daily",H561*( (1+rate)^(C562-C561)-1 ),H561*rate))</f>
        <v/>
      </c>
      <c r="G562" s="22" t="str">
        <f>IF(D562="","",SUM(F$4:F562))</f>
        <v/>
      </c>
      <c r="H562" s="23" t="str">
        <f t="shared" si="17"/>
        <v/>
      </c>
    </row>
    <row r="563" spans="2:8" x14ac:dyDescent="0.15">
      <c r="B563" s="21" t="str">
        <f>IF(H562="","",IF(B562&gt;='Compound Interest Calculator'!$F$10*p,"",B562+1))</f>
        <v/>
      </c>
      <c r="C563" s="27" t="str">
        <f>IF(B563="","",IF(p=52,C562+7,IF(p=26,C562+14,IF(p=24,IF(MOD(B563,2)=0,EDATE('Compound Interest Calculator'!$F$12,B563/2),C562+14),IF(DAY(DATE(YEAR('Compound Interest Calculator'!$F$12),MONTH('Compound Interest Calculator'!$F$12)+(B563-1)*(12/p),DAY('Compound Interest Calculator'!$F$12)))&lt;&gt;DAY('Compound Interest Calculator'!$F$12),DATE(YEAR('Compound Interest Calculator'!$F$12),MONTH('Compound Interest Calculator'!$F$12)+B563*(12/p)+1,0),DATE(YEAR('Compound Interest Calculator'!$F$12),MONTH('Compound Interest Calculator'!$F$12)+B563*(12/p),DAY('Compound Interest Calculator'!$F$12)))))))</f>
        <v/>
      </c>
      <c r="D563" s="25" t="str">
        <f t="shared" si="16"/>
        <v/>
      </c>
      <c r="E563" s="22" t="str">
        <f>IF(B563="","",SUM(D$4:D563)+PV)</f>
        <v/>
      </c>
      <c r="F563" s="22" t="str">
        <f>IF(B563="","",IF('Compound Interest Calculator'!$F$14="Daily",H562*( (1+rate)^(C563-C562)-1 ),H562*rate))</f>
        <v/>
      </c>
      <c r="G563" s="22" t="str">
        <f>IF(D563="","",SUM(F$4:F563))</f>
        <v/>
      </c>
      <c r="H563" s="23" t="str">
        <f t="shared" si="17"/>
        <v/>
      </c>
    </row>
    <row r="564" spans="2:8" x14ac:dyDescent="0.15">
      <c r="B564" s="21" t="str">
        <f>IF(H563="","",IF(B563&gt;='Compound Interest Calculator'!$F$10*p,"",B563+1))</f>
        <v/>
      </c>
      <c r="C564" s="27" t="str">
        <f>IF(B564="","",IF(p=52,C563+7,IF(p=26,C563+14,IF(p=24,IF(MOD(B564,2)=0,EDATE('Compound Interest Calculator'!$F$12,B564/2),C563+14),IF(DAY(DATE(YEAR('Compound Interest Calculator'!$F$12),MONTH('Compound Interest Calculator'!$F$12)+(B564-1)*(12/p),DAY('Compound Interest Calculator'!$F$12)))&lt;&gt;DAY('Compound Interest Calculator'!$F$12),DATE(YEAR('Compound Interest Calculator'!$F$12),MONTH('Compound Interest Calculator'!$F$12)+B564*(12/p)+1,0),DATE(YEAR('Compound Interest Calculator'!$F$12),MONTH('Compound Interest Calculator'!$F$12)+B564*(12/p),DAY('Compound Interest Calculator'!$F$12)))))))</f>
        <v/>
      </c>
      <c r="D564" s="25" t="str">
        <f t="shared" si="16"/>
        <v/>
      </c>
      <c r="E564" s="22" t="str">
        <f>IF(B564="","",SUM(D$4:D564)+PV)</f>
        <v/>
      </c>
      <c r="F564" s="22" t="str">
        <f>IF(B564="","",IF('Compound Interest Calculator'!$F$14="Daily",H563*( (1+rate)^(C564-C563)-1 ),H563*rate))</f>
        <v/>
      </c>
      <c r="G564" s="22" t="str">
        <f>IF(D564="","",SUM(F$4:F564))</f>
        <v/>
      </c>
      <c r="H564" s="23" t="str">
        <f t="shared" si="17"/>
        <v/>
      </c>
    </row>
    <row r="565" spans="2:8" x14ac:dyDescent="0.15">
      <c r="B565" s="21" t="str">
        <f>IF(H564="","",IF(B564&gt;='Compound Interest Calculator'!$F$10*p,"",B564+1))</f>
        <v/>
      </c>
      <c r="C565" s="27" t="str">
        <f>IF(B565="","",IF(p=52,C564+7,IF(p=26,C564+14,IF(p=24,IF(MOD(B565,2)=0,EDATE('Compound Interest Calculator'!$F$12,B565/2),C564+14),IF(DAY(DATE(YEAR('Compound Interest Calculator'!$F$12),MONTH('Compound Interest Calculator'!$F$12)+(B565-1)*(12/p),DAY('Compound Interest Calculator'!$F$12)))&lt;&gt;DAY('Compound Interest Calculator'!$F$12),DATE(YEAR('Compound Interest Calculator'!$F$12),MONTH('Compound Interest Calculator'!$F$12)+B565*(12/p)+1,0),DATE(YEAR('Compound Interest Calculator'!$F$12),MONTH('Compound Interest Calculator'!$F$12)+B565*(12/p),DAY('Compound Interest Calculator'!$F$12)))))))</f>
        <v/>
      </c>
      <c r="D565" s="25" t="str">
        <f t="shared" si="16"/>
        <v/>
      </c>
      <c r="E565" s="22" t="str">
        <f>IF(B565="","",SUM(D$4:D565)+PV)</f>
        <v/>
      </c>
      <c r="F565" s="22" t="str">
        <f>IF(B565="","",IF('Compound Interest Calculator'!$F$14="Daily",H564*( (1+rate)^(C565-C564)-1 ),H564*rate))</f>
        <v/>
      </c>
      <c r="G565" s="22" t="str">
        <f>IF(D565="","",SUM(F$4:F565))</f>
        <v/>
      </c>
      <c r="H565" s="23" t="str">
        <f t="shared" si="17"/>
        <v/>
      </c>
    </row>
    <row r="566" spans="2:8" x14ac:dyDescent="0.15">
      <c r="B566" s="21" t="str">
        <f>IF(H565="","",IF(B565&gt;='Compound Interest Calculator'!$F$10*p,"",B565+1))</f>
        <v/>
      </c>
      <c r="C566" s="27" t="str">
        <f>IF(B566="","",IF(p=52,C565+7,IF(p=26,C565+14,IF(p=24,IF(MOD(B566,2)=0,EDATE('Compound Interest Calculator'!$F$12,B566/2),C565+14),IF(DAY(DATE(YEAR('Compound Interest Calculator'!$F$12),MONTH('Compound Interest Calculator'!$F$12)+(B566-1)*(12/p),DAY('Compound Interest Calculator'!$F$12)))&lt;&gt;DAY('Compound Interest Calculator'!$F$12),DATE(YEAR('Compound Interest Calculator'!$F$12),MONTH('Compound Interest Calculator'!$F$12)+B566*(12/p)+1,0),DATE(YEAR('Compound Interest Calculator'!$F$12),MONTH('Compound Interest Calculator'!$F$12)+B566*(12/p),DAY('Compound Interest Calculator'!$F$12)))))))</f>
        <v/>
      </c>
      <c r="D566" s="25" t="str">
        <f t="shared" si="16"/>
        <v/>
      </c>
      <c r="E566" s="22" t="str">
        <f>IF(B566="","",SUM(D$4:D566)+PV)</f>
        <v/>
      </c>
      <c r="F566" s="22" t="str">
        <f>IF(B566="","",IF('Compound Interest Calculator'!$F$14="Daily",H565*( (1+rate)^(C566-C565)-1 ),H565*rate))</f>
        <v/>
      </c>
      <c r="G566" s="22" t="str">
        <f>IF(D566="","",SUM(F$4:F566))</f>
        <v/>
      </c>
      <c r="H566" s="23" t="str">
        <f t="shared" si="17"/>
        <v/>
      </c>
    </row>
    <row r="567" spans="2:8" x14ac:dyDescent="0.15">
      <c r="B567" s="21" t="str">
        <f>IF(H566="","",IF(B566&gt;='Compound Interest Calculator'!$F$10*p,"",B566+1))</f>
        <v/>
      </c>
      <c r="C567" s="27" t="str">
        <f>IF(B567="","",IF(p=52,C566+7,IF(p=26,C566+14,IF(p=24,IF(MOD(B567,2)=0,EDATE('Compound Interest Calculator'!$F$12,B567/2),C566+14),IF(DAY(DATE(YEAR('Compound Interest Calculator'!$F$12),MONTH('Compound Interest Calculator'!$F$12)+(B567-1)*(12/p),DAY('Compound Interest Calculator'!$F$12)))&lt;&gt;DAY('Compound Interest Calculator'!$F$12),DATE(YEAR('Compound Interest Calculator'!$F$12),MONTH('Compound Interest Calculator'!$F$12)+B567*(12/p)+1,0),DATE(YEAR('Compound Interest Calculator'!$F$12),MONTH('Compound Interest Calculator'!$F$12)+B567*(12/p),DAY('Compound Interest Calculator'!$F$12)))))))</f>
        <v/>
      </c>
      <c r="D567" s="25" t="str">
        <f t="shared" si="16"/>
        <v/>
      </c>
      <c r="E567" s="22" t="str">
        <f>IF(B567="","",SUM(D$4:D567)+PV)</f>
        <v/>
      </c>
      <c r="F567" s="22" t="str">
        <f>IF(B567="","",IF('Compound Interest Calculator'!$F$14="Daily",H566*( (1+rate)^(C567-C566)-1 ),H566*rate))</f>
        <v/>
      </c>
      <c r="G567" s="22" t="str">
        <f>IF(D567="","",SUM(F$4:F567))</f>
        <v/>
      </c>
      <c r="H567" s="23" t="str">
        <f t="shared" si="17"/>
        <v/>
      </c>
    </row>
    <row r="568" spans="2:8" x14ac:dyDescent="0.15">
      <c r="B568" s="21" t="str">
        <f>IF(H567="","",IF(B567&gt;='Compound Interest Calculator'!$F$10*p,"",B567+1))</f>
        <v/>
      </c>
      <c r="C568" s="27" t="str">
        <f>IF(B568="","",IF(p=52,C567+7,IF(p=26,C567+14,IF(p=24,IF(MOD(B568,2)=0,EDATE('Compound Interest Calculator'!$F$12,B568/2),C567+14),IF(DAY(DATE(YEAR('Compound Interest Calculator'!$F$12),MONTH('Compound Interest Calculator'!$F$12)+(B568-1)*(12/p),DAY('Compound Interest Calculator'!$F$12)))&lt;&gt;DAY('Compound Interest Calculator'!$F$12),DATE(YEAR('Compound Interest Calculator'!$F$12),MONTH('Compound Interest Calculator'!$F$12)+B568*(12/p)+1,0),DATE(YEAR('Compound Interest Calculator'!$F$12),MONTH('Compound Interest Calculator'!$F$12)+B568*(12/p),DAY('Compound Interest Calculator'!$F$12)))))))</f>
        <v/>
      </c>
      <c r="D568" s="25" t="str">
        <f t="shared" si="16"/>
        <v/>
      </c>
      <c r="E568" s="22" t="str">
        <f>IF(B568="","",SUM(D$4:D568)+PV)</f>
        <v/>
      </c>
      <c r="F568" s="22" t="str">
        <f>IF(B568="","",IF('Compound Interest Calculator'!$F$14="Daily",H567*( (1+rate)^(C568-C567)-1 ),H567*rate))</f>
        <v/>
      </c>
      <c r="G568" s="22" t="str">
        <f>IF(D568="","",SUM(F$4:F568))</f>
        <v/>
      </c>
      <c r="H568" s="23" t="str">
        <f t="shared" si="17"/>
        <v/>
      </c>
    </row>
    <row r="569" spans="2:8" x14ac:dyDescent="0.15">
      <c r="B569" s="21" t="str">
        <f>IF(H568="","",IF(B568&gt;='Compound Interest Calculator'!$F$10*p,"",B568+1))</f>
        <v/>
      </c>
      <c r="C569" s="27" t="str">
        <f>IF(B569="","",IF(p=52,C568+7,IF(p=26,C568+14,IF(p=24,IF(MOD(B569,2)=0,EDATE('Compound Interest Calculator'!$F$12,B569/2),C568+14),IF(DAY(DATE(YEAR('Compound Interest Calculator'!$F$12),MONTH('Compound Interest Calculator'!$F$12)+(B569-1)*(12/p),DAY('Compound Interest Calculator'!$F$12)))&lt;&gt;DAY('Compound Interest Calculator'!$F$12),DATE(YEAR('Compound Interest Calculator'!$F$12),MONTH('Compound Interest Calculator'!$F$12)+B569*(12/p)+1,0),DATE(YEAR('Compound Interest Calculator'!$F$12),MONTH('Compound Interest Calculator'!$F$12)+B569*(12/p),DAY('Compound Interest Calculator'!$F$12)))))))</f>
        <v/>
      </c>
      <c r="D569" s="25" t="str">
        <f t="shared" si="16"/>
        <v/>
      </c>
      <c r="E569" s="22" t="str">
        <f>IF(B569="","",SUM(D$4:D569)+PV)</f>
        <v/>
      </c>
      <c r="F569" s="22" t="str">
        <f>IF(B569="","",IF('Compound Interest Calculator'!$F$14="Daily",H568*( (1+rate)^(C569-C568)-1 ),H568*rate))</f>
        <v/>
      </c>
      <c r="G569" s="22" t="str">
        <f>IF(D569="","",SUM(F$4:F569))</f>
        <v/>
      </c>
      <c r="H569" s="23" t="str">
        <f t="shared" si="17"/>
        <v/>
      </c>
    </row>
    <row r="570" spans="2:8" x14ac:dyDescent="0.15">
      <c r="B570" s="21" t="str">
        <f>IF(H569="","",IF(B569&gt;='Compound Interest Calculator'!$F$10*p,"",B569+1))</f>
        <v/>
      </c>
      <c r="C570" s="27" t="str">
        <f>IF(B570="","",IF(p=52,C569+7,IF(p=26,C569+14,IF(p=24,IF(MOD(B570,2)=0,EDATE('Compound Interest Calculator'!$F$12,B570/2),C569+14),IF(DAY(DATE(YEAR('Compound Interest Calculator'!$F$12),MONTH('Compound Interest Calculator'!$F$12)+(B570-1)*(12/p),DAY('Compound Interest Calculator'!$F$12)))&lt;&gt;DAY('Compound Interest Calculator'!$F$12),DATE(YEAR('Compound Interest Calculator'!$F$12),MONTH('Compound Interest Calculator'!$F$12)+B570*(12/p)+1,0),DATE(YEAR('Compound Interest Calculator'!$F$12),MONTH('Compound Interest Calculator'!$F$12)+B570*(12/p),DAY('Compound Interest Calculator'!$F$12)))))))</f>
        <v/>
      </c>
      <c r="D570" s="25" t="str">
        <f t="shared" si="16"/>
        <v/>
      </c>
      <c r="E570" s="22" t="str">
        <f>IF(B570="","",SUM(D$4:D570)+PV)</f>
        <v/>
      </c>
      <c r="F570" s="22" t="str">
        <f>IF(B570="","",IF('Compound Interest Calculator'!$F$14="Daily",H569*( (1+rate)^(C570-C569)-1 ),H569*rate))</f>
        <v/>
      </c>
      <c r="G570" s="22" t="str">
        <f>IF(D570="","",SUM(F$4:F570))</f>
        <v/>
      </c>
      <c r="H570" s="23" t="str">
        <f t="shared" si="17"/>
        <v/>
      </c>
    </row>
    <row r="571" spans="2:8" x14ac:dyDescent="0.15">
      <c r="B571" s="21" t="str">
        <f>IF(H570="","",IF(B570&gt;='Compound Interest Calculator'!$F$10*p,"",B570+1))</f>
        <v/>
      </c>
      <c r="C571" s="27" t="str">
        <f>IF(B571="","",IF(p=52,C570+7,IF(p=26,C570+14,IF(p=24,IF(MOD(B571,2)=0,EDATE('Compound Interest Calculator'!$F$12,B571/2),C570+14),IF(DAY(DATE(YEAR('Compound Interest Calculator'!$F$12),MONTH('Compound Interest Calculator'!$F$12)+(B571-1)*(12/p),DAY('Compound Interest Calculator'!$F$12)))&lt;&gt;DAY('Compound Interest Calculator'!$F$12),DATE(YEAR('Compound Interest Calculator'!$F$12),MONTH('Compound Interest Calculator'!$F$12)+B571*(12/p)+1,0),DATE(YEAR('Compound Interest Calculator'!$F$12),MONTH('Compound Interest Calculator'!$F$12)+B571*(12/p),DAY('Compound Interest Calculator'!$F$12)))))))</f>
        <v/>
      </c>
      <c r="D571" s="25" t="str">
        <f t="shared" si="16"/>
        <v/>
      </c>
      <c r="E571" s="22" t="str">
        <f>IF(B571="","",SUM(D$4:D571)+PV)</f>
        <v/>
      </c>
      <c r="F571" s="22" t="str">
        <f>IF(B571="","",IF('Compound Interest Calculator'!$F$14="Daily",H570*( (1+rate)^(C571-C570)-1 ),H570*rate))</f>
        <v/>
      </c>
      <c r="G571" s="22" t="str">
        <f>IF(D571="","",SUM(F$4:F571))</f>
        <v/>
      </c>
      <c r="H571" s="23" t="str">
        <f t="shared" si="17"/>
        <v/>
      </c>
    </row>
    <row r="572" spans="2:8" x14ac:dyDescent="0.15">
      <c r="B572" s="21" t="str">
        <f>IF(H571="","",IF(B571&gt;='Compound Interest Calculator'!$F$10*p,"",B571+1))</f>
        <v/>
      </c>
      <c r="C572" s="27" t="str">
        <f>IF(B572="","",IF(p=52,C571+7,IF(p=26,C571+14,IF(p=24,IF(MOD(B572,2)=0,EDATE('Compound Interest Calculator'!$F$12,B572/2),C571+14),IF(DAY(DATE(YEAR('Compound Interest Calculator'!$F$12),MONTH('Compound Interest Calculator'!$F$12)+(B572-1)*(12/p),DAY('Compound Interest Calculator'!$F$12)))&lt;&gt;DAY('Compound Interest Calculator'!$F$12),DATE(YEAR('Compound Interest Calculator'!$F$12),MONTH('Compound Interest Calculator'!$F$12)+B572*(12/p)+1,0),DATE(YEAR('Compound Interest Calculator'!$F$12),MONTH('Compound Interest Calculator'!$F$12)+B572*(12/p),DAY('Compound Interest Calculator'!$F$12)))))))</f>
        <v/>
      </c>
      <c r="D572" s="25" t="str">
        <f t="shared" si="16"/>
        <v/>
      </c>
      <c r="E572" s="22" t="str">
        <f>IF(B572="","",SUM(D$4:D572)+PV)</f>
        <v/>
      </c>
      <c r="F572" s="22" t="str">
        <f>IF(B572="","",IF('Compound Interest Calculator'!$F$14="Daily",H571*( (1+rate)^(C572-C571)-1 ),H571*rate))</f>
        <v/>
      </c>
      <c r="G572" s="22" t="str">
        <f>IF(D572="","",SUM(F$4:F572))</f>
        <v/>
      </c>
      <c r="H572" s="23" t="str">
        <f t="shared" si="17"/>
        <v/>
      </c>
    </row>
    <row r="573" spans="2:8" x14ac:dyDescent="0.15">
      <c r="B573" s="21" t="str">
        <f>IF(H572="","",IF(B572&gt;='Compound Interest Calculator'!$F$10*p,"",B572+1))</f>
        <v/>
      </c>
      <c r="C573" s="27" t="str">
        <f>IF(B573="","",IF(p=52,C572+7,IF(p=26,C572+14,IF(p=24,IF(MOD(B573,2)=0,EDATE('Compound Interest Calculator'!$F$12,B573/2),C572+14),IF(DAY(DATE(YEAR('Compound Interest Calculator'!$F$12),MONTH('Compound Interest Calculator'!$F$12)+(B573-1)*(12/p),DAY('Compound Interest Calculator'!$F$12)))&lt;&gt;DAY('Compound Interest Calculator'!$F$12),DATE(YEAR('Compound Interest Calculator'!$F$12),MONTH('Compound Interest Calculator'!$F$12)+B573*(12/p)+1,0),DATE(YEAR('Compound Interest Calculator'!$F$12),MONTH('Compound Interest Calculator'!$F$12)+B573*(12/p),DAY('Compound Interest Calculator'!$F$12)))))))</f>
        <v/>
      </c>
      <c r="D573" s="25" t="str">
        <f t="shared" si="16"/>
        <v/>
      </c>
      <c r="E573" s="22" t="str">
        <f>IF(B573="","",SUM(D$4:D573)+PV)</f>
        <v/>
      </c>
      <c r="F573" s="22" t="str">
        <f>IF(B573="","",IF('Compound Interest Calculator'!$F$14="Daily",H572*( (1+rate)^(C573-C572)-1 ),H572*rate))</f>
        <v/>
      </c>
      <c r="G573" s="22" t="str">
        <f>IF(D573="","",SUM(F$4:F573))</f>
        <v/>
      </c>
      <c r="H573" s="23" t="str">
        <f t="shared" si="17"/>
        <v/>
      </c>
    </row>
    <row r="574" spans="2:8" x14ac:dyDescent="0.15">
      <c r="B574" s="21" t="str">
        <f>IF(H573="","",IF(B573&gt;='Compound Interest Calculator'!$F$10*p,"",B573+1))</f>
        <v/>
      </c>
      <c r="C574" s="27" t="str">
        <f>IF(B574="","",IF(p=52,C573+7,IF(p=26,C573+14,IF(p=24,IF(MOD(B574,2)=0,EDATE('Compound Interest Calculator'!$F$12,B574/2),C573+14),IF(DAY(DATE(YEAR('Compound Interest Calculator'!$F$12),MONTH('Compound Interest Calculator'!$F$12)+(B574-1)*(12/p),DAY('Compound Interest Calculator'!$F$12)))&lt;&gt;DAY('Compound Interest Calculator'!$F$12),DATE(YEAR('Compound Interest Calculator'!$F$12),MONTH('Compound Interest Calculator'!$F$12)+B574*(12/p)+1,0),DATE(YEAR('Compound Interest Calculator'!$F$12),MONTH('Compound Interest Calculator'!$F$12)+B574*(12/p),DAY('Compound Interest Calculator'!$F$12)))))))</f>
        <v/>
      </c>
      <c r="D574" s="25" t="str">
        <f t="shared" si="16"/>
        <v/>
      </c>
      <c r="E574" s="22" t="str">
        <f>IF(B574="","",SUM(D$4:D574)+PV)</f>
        <v/>
      </c>
      <c r="F574" s="22" t="str">
        <f>IF(B574="","",IF('Compound Interest Calculator'!$F$14="Daily",H573*( (1+rate)^(C574-C573)-1 ),H573*rate))</f>
        <v/>
      </c>
      <c r="G574" s="22" t="str">
        <f>IF(D574="","",SUM(F$4:F574))</f>
        <v/>
      </c>
      <c r="H574" s="23" t="str">
        <f t="shared" si="17"/>
        <v/>
      </c>
    </row>
    <row r="575" spans="2:8" x14ac:dyDescent="0.15">
      <c r="B575" s="21" t="str">
        <f>IF(H574="","",IF(B574&gt;='Compound Interest Calculator'!$F$10*p,"",B574+1))</f>
        <v/>
      </c>
      <c r="C575" s="27" t="str">
        <f>IF(B575="","",IF(p=52,C574+7,IF(p=26,C574+14,IF(p=24,IF(MOD(B575,2)=0,EDATE('Compound Interest Calculator'!$F$12,B575/2),C574+14),IF(DAY(DATE(YEAR('Compound Interest Calculator'!$F$12),MONTH('Compound Interest Calculator'!$F$12)+(B575-1)*(12/p),DAY('Compound Interest Calculator'!$F$12)))&lt;&gt;DAY('Compound Interest Calculator'!$F$12),DATE(YEAR('Compound Interest Calculator'!$F$12),MONTH('Compound Interest Calculator'!$F$12)+B575*(12/p)+1,0),DATE(YEAR('Compound Interest Calculator'!$F$12),MONTH('Compound Interest Calculator'!$F$12)+B575*(12/p),DAY('Compound Interest Calculator'!$F$12)))))))</f>
        <v/>
      </c>
      <c r="D575" s="25" t="str">
        <f t="shared" si="16"/>
        <v/>
      </c>
      <c r="E575" s="22" t="str">
        <f>IF(B575="","",SUM(D$4:D575)+PV)</f>
        <v/>
      </c>
      <c r="F575" s="22" t="str">
        <f>IF(B575="","",IF('Compound Interest Calculator'!$F$14="Daily",H574*( (1+rate)^(C575-C574)-1 ),H574*rate))</f>
        <v/>
      </c>
      <c r="G575" s="22" t="str">
        <f>IF(D575="","",SUM(F$4:F575))</f>
        <v/>
      </c>
      <c r="H575" s="23" t="str">
        <f t="shared" si="17"/>
        <v/>
      </c>
    </row>
    <row r="576" spans="2:8" x14ac:dyDescent="0.15">
      <c r="B576" s="21" t="str">
        <f>IF(H575="","",IF(B575&gt;='Compound Interest Calculator'!$F$10*p,"",B575+1))</f>
        <v/>
      </c>
      <c r="C576" s="27" t="str">
        <f>IF(B576="","",IF(p=52,C575+7,IF(p=26,C575+14,IF(p=24,IF(MOD(B576,2)=0,EDATE('Compound Interest Calculator'!$F$12,B576/2),C575+14),IF(DAY(DATE(YEAR('Compound Interest Calculator'!$F$12),MONTH('Compound Interest Calculator'!$F$12)+(B576-1)*(12/p),DAY('Compound Interest Calculator'!$F$12)))&lt;&gt;DAY('Compound Interest Calculator'!$F$12),DATE(YEAR('Compound Interest Calculator'!$F$12),MONTH('Compound Interest Calculator'!$F$12)+B576*(12/p)+1,0),DATE(YEAR('Compound Interest Calculator'!$F$12),MONTH('Compound Interest Calculator'!$F$12)+B576*(12/p),DAY('Compound Interest Calculator'!$F$12)))))))</f>
        <v/>
      </c>
      <c r="D576" s="25" t="str">
        <f t="shared" si="16"/>
        <v/>
      </c>
      <c r="E576" s="22" t="str">
        <f>IF(B576="","",SUM(D$4:D576)+PV)</f>
        <v/>
      </c>
      <c r="F576" s="22" t="str">
        <f>IF(B576="","",IF('Compound Interest Calculator'!$F$14="Daily",H575*( (1+rate)^(C576-C575)-1 ),H575*rate))</f>
        <v/>
      </c>
      <c r="G576" s="22" t="str">
        <f>IF(D576="","",SUM(F$4:F576))</f>
        <v/>
      </c>
      <c r="H576" s="23" t="str">
        <f t="shared" si="17"/>
        <v/>
      </c>
    </row>
    <row r="577" spans="2:8" x14ac:dyDescent="0.15">
      <c r="B577" s="21" t="str">
        <f>IF(H576="","",IF(B576&gt;='Compound Interest Calculator'!$F$10*p,"",B576+1))</f>
        <v/>
      </c>
      <c r="C577" s="27" t="str">
        <f>IF(B577="","",IF(p=52,C576+7,IF(p=26,C576+14,IF(p=24,IF(MOD(B577,2)=0,EDATE('Compound Interest Calculator'!$F$12,B577/2),C576+14),IF(DAY(DATE(YEAR('Compound Interest Calculator'!$F$12),MONTH('Compound Interest Calculator'!$F$12)+(B577-1)*(12/p),DAY('Compound Interest Calculator'!$F$12)))&lt;&gt;DAY('Compound Interest Calculator'!$F$12),DATE(YEAR('Compound Interest Calculator'!$F$12),MONTH('Compound Interest Calculator'!$F$12)+B577*(12/p)+1,0),DATE(YEAR('Compound Interest Calculator'!$F$12),MONTH('Compound Interest Calculator'!$F$12)+B577*(12/p),DAY('Compound Interest Calculator'!$F$12)))))))</f>
        <v/>
      </c>
      <c r="D577" s="25" t="str">
        <f t="shared" si="16"/>
        <v/>
      </c>
      <c r="E577" s="22" t="str">
        <f>IF(B577="","",SUM(D$4:D577)+PV)</f>
        <v/>
      </c>
      <c r="F577" s="22" t="str">
        <f>IF(B577="","",IF('Compound Interest Calculator'!$F$14="Daily",H576*( (1+rate)^(C577-C576)-1 ),H576*rate))</f>
        <v/>
      </c>
      <c r="G577" s="22" t="str">
        <f>IF(D577="","",SUM(F$4:F577))</f>
        <v/>
      </c>
      <c r="H577" s="23" t="str">
        <f t="shared" si="17"/>
        <v/>
      </c>
    </row>
    <row r="578" spans="2:8" x14ac:dyDescent="0.15">
      <c r="B578" s="21" t="str">
        <f>IF(H577="","",IF(B577&gt;='Compound Interest Calculator'!$F$10*p,"",B577+1))</f>
        <v/>
      </c>
      <c r="C578" s="27" t="str">
        <f>IF(B578="","",IF(p=52,C577+7,IF(p=26,C577+14,IF(p=24,IF(MOD(B578,2)=0,EDATE('Compound Interest Calculator'!$F$12,B578/2),C577+14),IF(DAY(DATE(YEAR('Compound Interest Calculator'!$F$12),MONTH('Compound Interest Calculator'!$F$12)+(B578-1)*(12/p),DAY('Compound Interest Calculator'!$F$12)))&lt;&gt;DAY('Compound Interest Calculator'!$F$12),DATE(YEAR('Compound Interest Calculator'!$F$12),MONTH('Compound Interest Calculator'!$F$12)+B578*(12/p)+1,0),DATE(YEAR('Compound Interest Calculator'!$F$12),MONTH('Compound Interest Calculator'!$F$12)+B578*(12/p),DAY('Compound Interest Calculator'!$F$12)))))))</f>
        <v/>
      </c>
      <c r="D578" s="25" t="str">
        <f t="shared" si="16"/>
        <v/>
      </c>
      <c r="E578" s="22" t="str">
        <f>IF(B578="","",SUM(D$4:D578)+PV)</f>
        <v/>
      </c>
      <c r="F578" s="22" t="str">
        <f>IF(B578="","",IF('Compound Interest Calculator'!$F$14="Daily",H577*( (1+rate)^(C578-C577)-1 ),H577*rate))</f>
        <v/>
      </c>
      <c r="G578" s="22" t="str">
        <f>IF(D578="","",SUM(F$4:F578))</f>
        <v/>
      </c>
      <c r="H578" s="23" t="str">
        <f t="shared" si="17"/>
        <v/>
      </c>
    </row>
    <row r="579" spans="2:8" x14ac:dyDescent="0.15">
      <c r="B579" s="21" t="str">
        <f>IF(H578="","",IF(B578&gt;='Compound Interest Calculator'!$F$10*p,"",B578+1))</f>
        <v/>
      </c>
      <c r="C579" s="27" t="str">
        <f>IF(B579="","",IF(p=52,C578+7,IF(p=26,C578+14,IF(p=24,IF(MOD(B579,2)=0,EDATE('Compound Interest Calculator'!$F$12,B579/2),C578+14),IF(DAY(DATE(YEAR('Compound Interest Calculator'!$F$12),MONTH('Compound Interest Calculator'!$F$12)+(B579-1)*(12/p),DAY('Compound Interest Calculator'!$F$12)))&lt;&gt;DAY('Compound Interest Calculator'!$F$12),DATE(YEAR('Compound Interest Calculator'!$F$12),MONTH('Compound Interest Calculator'!$F$12)+B579*(12/p)+1,0),DATE(YEAR('Compound Interest Calculator'!$F$12),MONTH('Compound Interest Calculator'!$F$12)+B579*(12/p),DAY('Compound Interest Calculator'!$F$12)))))))</f>
        <v/>
      </c>
      <c r="D579" s="25" t="str">
        <f t="shared" si="16"/>
        <v/>
      </c>
      <c r="E579" s="22" t="str">
        <f>IF(B579="","",SUM(D$4:D579)+PV)</f>
        <v/>
      </c>
      <c r="F579" s="22" t="str">
        <f>IF(B579="","",IF('Compound Interest Calculator'!$F$14="Daily",H578*( (1+rate)^(C579-C578)-1 ),H578*rate))</f>
        <v/>
      </c>
      <c r="G579" s="22" t="str">
        <f>IF(D579="","",SUM(F$4:F579))</f>
        <v/>
      </c>
      <c r="H579" s="23" t="str">
        <f t="shared" si="17"/>
        <v/>
      </c>
    </row>
    <row r="580" spans="2:8" x14ac:dyDescent="0.15">
      <c r="B580" s="21" t="str">
        <f>IF(H579="","",IF(B579&gt;='Compound Interest Calculator'!$F$10*p,"",B579+1))</f>
        <v/>
      </c>
      <c r="C580" s="27" t="str">
        <f>IF(B580="","",IF(p=52,C579+7,IF(p=26,C579+14,IF(p=24,IF(MOD(B580,2)=0,EDATE('Compound Interest Calculator'!$F$12,B580/2),C579+14),IF(DAY(DATE(YEAR('Compound Interest Calculator'!$F$12),MONTH('Compound Interest Calculator'!$F$12)+(B580-1)*(12/p),DAY('Compound Interest Calculator'!$F$12)))&lt;&gt;DAY('Compound Interest Calculator'!$F$12),DATE(YEAR('Compound Interest Calculator'!$F$12),MONTH('Compound Interest Calculator'!$F$12)+B580*(12/p)+1,0),DATE(YEAR('Compound Interest Calculator'!$F$12),MONTH('Compound Interest Calculator'!$F$12)+B580*(12/p),DAY('Compound Interest Calculator'!$F$12)))))))</f>
        <v/>
      </c>
      <c r="D580" s="25" t="str">
        <f t="shared" si="16"/>
        <v/>
      </c>
      <c r="E580" s="22" t="str">
        <f>IF(B580="","",SUM(D$4:D580)+PV)</f>
        <v/>
      </c>
      <c r="F580" s="22" t="str">
        <f>IF(B580="","",IF('Compound Interest Calculator'!$F$14="Daily",H579*( (1+rate)^(C580-C579)-1 ),H579*rate))</f>
        <v/>
      </c>
      <c r="G580" s="22" t="str">
        <f>IF(D580="","",SUM(F$4:F580))</f>
        <v/>
      </c>
      <c r="H580" s="23" t="str">
        <f t="shared" si="17"/>
        <v/>
      </c>
    </row>
    <row r="581" spans="2:8" x14ac:dyDescent="0.15">
      <c r="B581" s="21" t="str">
        <f>IF(H580="","",IF(B580&gt;='Compound Interest Calculator'!$F$10*p,"",B580+1))</f>
        <v/>
      </c>
      <c r="C581" s="27" t="str">
        <f>IF(B581="","",IF(p=52,C580+7,IF(p=26,C580+14,IF(p=24,IF(MOD(B581,2)=0,EDATE('Compound Interest Calculator'!$F$12,B581/2),C580+14),IF(DAY(DATE(YEAR('Compound Interest Calculator'!$F$12),MONTH('Compound Interest Calculator'!$F$12)+(B581-1)*(12/p),DAY('Compound Interest Calculator'!$F$12)))&lt;&gt;DAY('Compound Interest Calculator'!$F$12),DATE(YEAR('Compound Interest Calculator'!$F$12),MONTH('Compound Interest Calculator'!$F$12)+B581*(12/p)+1,0),DATE(YEAR('Compound Interest Calculator'!$F$12),MONTH('Compound Interest Calculator'!$F$12)+B581*(12/p),DAY('Compound Interest Calculator'!$F$12)))))))</f>
        <v/>
      </c>
      <c r="D581" s="25" t="str">
        <f t="shared" si="16"/>
        <v/>
      </c>
      <c r="E581" s="22" t="str">
        <f>IF(B581="","",SUM(D$4:D581)+PV)</f>
        <v/>
      </c>
      <c r="F581" s="22" t="str">
        <f>IF(B581="","",IF('Compound Interest Calculator'!$F$14="Daily",H580*( (1+rate)^(C581-C580)-1 ),H580*rate))</f>
        <v/>
      </c>
      <c r="G581" s="22" t="str">
        <f>IF(D581="","",SUM(F$4:F581))</f>
        <v/>
      </c>
      <c r="H581" s="23" t="str">
        <f t="shared" si="17"/>
        <v/>
      </c>
    </row>
    <row r="582" spans="2:8" x14ac:dyDescent="0.15">
      <c r="B582" s="21" t="str">
        <f>IF(H581="","",IF(B581&gt;='Compound Interest Calculator'!$F$10*p,"",B581+1))</f>
        <v/>
      </c>
      <c r="C582" s="27" t="str">
        <f>IF(B582="","",IF(p=52,C581+7,IF(p=26,C581+14,IF(p=24,IF(MOD(B582,2)=0,EDATE('Compound Interest Calculator'!$F$12,B582/2),C581+14),IF(DAY(DATE(YEAR('Compound Interest Calculator'!$F$12),MONTH('Compound Interest Calculator'!$F$12)+(B582-1)*(12/p),DAY('Compound Interest Calculator'!$F$12)))&lt;&gt;DAY('Compound Interest Calculator'!$F$12),DATE(YEAR('Compound Interest Calculator'!$F$12),MONTH('Compound Interest Calculator'!$F$12)+B582*(12/p)+1,0),DATE(YEAR('Compound Interest Calculator'!$F$12),MONTH('Compound Interest Calculator'!$F$12)+B582*(12/p),DAY('Compound Interest Calculator'!$F$12)))))))</f>
        <v/>
      </c>
      <c r="D582" s="25" t="str">
        <f t="shared" ref="D582:D645" si="18">IF(B582="","",A)</f>
        <v/>
      </c>
      <c r="E582" s="22" t="str">
        <f>IF(B582="","",SUM(D$4:D582)+PV)</f>
        <v/>
      </c>
      <c r="F582" s="22" t="str">
        <f>IF(B582="","",IF('Compound Interest Calculator'!$F$14="Daily",H581*( (1+rate)^(C582-C581)-1 ),H581*rate))</f>
        <v/>
      </c>
      <c r="G582" s="22" t="str">
        <f>IF(D582="","",SUM(F$4:F582))</f>
        <v/>
      </c>
      <c r="H582" s="23" t="str">
        <f t="shared" ref="H582:H645" si="19">IF(B582="","",H581+F582+D582)</f>
        <v/>
      </c>
    </row>
    <row r="583" spans="2:8" x14ac:dyDescent="0.15">
      <c r="B583" s="21" t="str">
        <f>IF(H582="","",IF(B582&gt;='Compound Interest Calculator'!$F$10*p,"",B582+1))</f>
        <v/>
      </c>
      <c r="C583" s="27" t="str">
        <f>IF(B583="","",IF(p=52,C582+7,IF(p=26,C582+14,IF(p=24,IF(MOD(B583,2)=0,EDATE('Compound Interest Calculator'!$F$12,B583/2),C582+14),IF(DAY(DATE(YEAR('Compound Interest Calculator'!$F$12),MONTH('Compound Interest Calculator'!$F$12)+(B583-1)*(12/p),DAY('Compound Interest Calculator'!$F$12)))&lt;&gt;DAY('Compound Interest Calculator'!$F$12),DATE(YEAR('Compound Interest Calculator'!$F$12),MONTH('Compound Interest Calculator'!$F$12)+B583*(12/p)+1,0),DATE(YEAR('Compound Interest Calculator'!$F$12),MONTH('Compound Interest Calculator'!$F$12)+B583*(12/p),DAY('Compound Interest Calculator'!$F$12)))))))</f>
        <v/>
      </c>
      <c r="D583" s="25" t="str">
        <f t="shared" si="18"/>
        <v/>
      </c>
      <c r="E583" s="22" t="str">
        <f>IF(B583="","",SUM(D$4:D583)+PV)</f>
        <v/>
      </c>
      <c r="F583" s="22" t="str">
        <f>IF(B583="","",IF('Compound Interest Calculator'!$F$14="Daily",H582*( (1+rate)^(C583-C582)-1 ),H582*rate))</f>
        <v/>
      </c>
      <c r="G583" s="22" t="str">
        <f>IF(D583="","",SUM(F$4:F583))</f>
        <v/>
      </c>
      <c r="H583" s="23" t="str">
        <f t="shared" si="19"/>
        <v/>
      </c>
    </row>
    <row r="584" spans="2:8" x14ac:dyDescent="0.15">
      <c r="B584" s="21" t="str">
        <f>IF(H583="","",IF(B583&gt;='Compound Interest Calculator'!$F$10*p,"",B583+1))</f>
        <v/>
      </c>
      <c r="C584" s="27" t="str">
        <f>IF(B584="","",IF(p=52,C583+7,IF(p=26,C583+14,IF(p=24,IF(MOD(B584,2)=0,EDATE('Compound Interest Calculator'!$F$12,B584/2),C583+14),IF(DAY(DATE(YEAR('Compound Interest Calculator'!$F$12),MONTH('Compound Interest Calculator'!$F$12)+(B584-1)*(12/p),DAY('Compound Interest Calculator'!$F$12)))&lt;&gt;DAY('Compound Interest Calculator'!$F$12),DATE(YEAR('Compound Interest Calculator'!$F$12),MONTH('Compound Interest Calculator'!$F$12)+B584*(12/p)+1,0),DATE(YEAR('Compound Interest Calculator'!$F$12),MONTH('Compound Interest Calculator'!$F$12)+B584*(12/p),DAY('Compound Interest Calculator'!$F$12)))))))</f>
        <v/>
      </c>
      <c r="D584" s="25" t="str">
        <f t="shared" si="18"/>
        <v/>
      </c>
      <c r="E584" s="22" t="str">
        <f>IF(B584="","",SUM(D$4:D584)+PV)</f>
        <v/>
      </c>
      <c r="F584" s="22" t="str">
        <f>IF(B584="","",IF('Compound Interest Calculator'!$F$14="Daily",H583*( (1+rate)^(C584-C583)-1 ),H583*rate))</f>
        <v/>
      </c>
      <c r="G584" s="22" t="str">
        <f>IF(D584="","",SUM(F$4:F584))</f>
        <v/>
      </c>
      <c r="H584" s="23" t="str">
        <f t="shared" si="19"/>
        <v/>
      </c>
    </row>
    <row r="585" spans="2:8" x14ac:dyDescent="0.15">
      <c r="B585" s="21" t="str">
        <f>IF(H584="","",IF(B584&gt;='Compound Interest Calculator'!$F$10*p,"",B584+1))</f>
        <v/>
      </c>
      <c r="C585" s="27" t="str">
        <f>IF(B585="","",IF(p=52,C584+7,IF(p=26,C584+14,IF(p=24,IF(MOD(B585,2)=0,EDATE('Compound Interest Calculator'!$F$12,B585/2),C584+14),IF(DAY(DATE(YEAR('Compound Interest Calculator'!$F$12),MONTH('Compound Interest Calculator'!$F$12)+(B585-1)*(12/p),DAY('Compound Interest Calculator'!$F$12)))&lt;&gt;DAY('Compound Interest Calculator'!$F$12),DATE(YEAR('Compound Interest Calculator'!$F$12),MONTH('Compound Interest Calculator'!$F$12)+B585*(12/p)+1,0),DATE(YEAR('Compound Interest Calculator'!$F$12),MONTH('Compound Interest Calculator'!$F$12)+B585*(12/p),DAY('Compound Interest Calculator'!$F$12)))))))</f>
        <v/>
      </c>
      <c r="D585" s="25" t="str">
        <f t="shared" si="18"/>
        <v/>
      </c>
      <c r="E585" s="22" t="str">
        <f>IF(B585="","",SUM(D$4:D585)+PV)</f>
        <v/>
      </c>
      <c r="F585" s="22" t="str">
        <f>IF(B585="","",IF('Compound Interest Calculator'!$F$14="Daily",H584*( (1+rate)^(C585-C584)-1 ),H584*rate))</f>
        <v/>
      </c>
      <c r="G585" s="22" t="str">
        <f>IF(D585="","",SUM(F$4:F585))</f>
        <v/>
      </c>
      <c r="H585" s="23" t="str">
        <f t="shared" si="19"/>
        <v/>
      </c>
    </row>
    <row r="586" spans="2:8" x14ac:dyDescent="0.15">
      <c r="B586" s="21" t="str">
        <f>IF(H585="","",IF(B585&gt;='Compound Interest Calculator'!$F$10*p,"",B585+1))</f>
        <v/>
      </c>
      <c r="C586" s="27" t="str">
        <f>IF(B586="","",IF(p=52,C585+7,IF(p=26,C585+14,IF(p=24,IF(MOD(B586,2)=0,EDATE('Compound Interest Calculator'!$F$12,B586/2),C585+14),IF(DAY(DATE(YEAR('Compound Interest Calculator'!$F$12),MONTH('Compound Interest Calculator'!$F$12)+(B586-1)*(12/p),DAY('Compound Interest Calculator'!$F$12)))&lt;&gt;DAY('Compound Interest Calculator'!$F$12),DATE(YEAR('Compound Interest Calculator'!$F$12),MONTH('Compound Interest Calculator'!$F$12)+B586*(12/p)+1,0),DATE(YEAR('Compound Interest Calculator'!$F$12),MONTH('Compound Interest Calculator'!$F$12)+B586*(12/p),DAY('Compound Interest Calculator'!$F$12)))))))</f>
        <v/>
      </c>
      <c r="D586" s="25" t="str">
        <f t="shared" si="18"/>
        <v/>
      </c>
      <c r="E586" s="22" t="str">
        <f>IF(B586="","",SUM(D$4:D586)+PV)</f>
        <v/>
      </c>
      <c r="F586" s="22" t="str">
        <f>IF(B586="","",IF('Compound Interest Calculator'!$F$14="Daily",H585*( (1+rate)^(C586-C585)-1 ),H585*rate))</f>
        <v/>
      </c>
      <c r="G586" s="22" t="str">
        <f>IF(D586="","",SUM(F$4:F586))</f>
        <v/>
      </c>
      <c r="H586" s="23" t="str">
        <f t="shared" si="19"/>
        <v/>
      </c>
    </row>
    <row r="587" spans="2:8" x14ac:dyDescent="0.15">
      <c r="B587" s="21" t="str">
        <f>IF(H586="","",IF(B586&gt;='Compound Interest Calculator'!$F$10*p,"",B586+1))</f>
        <v/>
      </c>
      <c r="C587" s="27" t="str">
        <f>IF(B587="","",IF(p=52,C586+7,IF(p=26,C586+14,IF(p=24,IF(MOD(B587,2)=0,EDATE('Compound Interest Calculator'!$F$12,B587/2),C586+14),IF(DAY(DATE(YEAR('Compound Interest Calculator'!$F$12),MONTH('Compound Interest Calculator'!$F$12)+(B587-1)*(12/p),DAY('Compound Interest Calculator'!$F$12)))&lt;&gt;DAY('Compound Interest Calculator'!$F$12),DATE(YEAR('Compound Interest Calculator'!$F$12),MONTH('Compound Interest Calculator'!$F$12)+B587*(12/p)+1,0),DATE(YEAR('Compound Interest Calculator'!$F$12),MONTH('Compound Interest Calculator'!$F$12)+B587*(12/p),DAY('Compound Interest Calculator'!$F$12)))))))</f>
        <v/>
      </c>
      <c r="D587" s="25" t="str">
        <f t="shared" si="18"/>
        <v/>
      </c>
      <c r="E587" s="22" t="str">
        <f>IF(B587="","",SUM(D$4:D587)+PV)</f>
        <v/>
      </c>
      <c r="F587" s="22" t="str">
        <f>IF(B587="","",IF('Compound Interest Calculator'!$F$14="Daily",H586*( (1+rate)^(C587-C586)-1 ),H586*rate))</f>
        <v/>
      </c>
      <c r="G587" s="22" t="str">
        <f>IF(D587="","",SUM(F$4:F587))</f>
        <v/>
      </c>
      <c r="H587" s="23" t="str">
        <f t="shared" si="19"/>
        <v/>
      </c>
    </row>
    <row r="588" spans="2:8" x14ac:dyDescent="0.15">
      <c r="B588" s="21" t="str">
        <f>IF(H587="","",IF(B587&gt;='Compound Interest Calculator'!$F$10*p,"",B587+1))</f>
        <v/>
      </c>
      <c r="C588" s="27" t="str">
        <f>IF(B588="","",IF(p=52,C587+7,IF(p=26,C587+14,IF(p=24,IF(MOD(B588,2)=0,EDATE('Compound Interest Calculator'!$F$12,B588/2),C587+14),IF(DAY(DATE(YEAR('Compound Interest Calculator'!$F$12),MONTH('Compound Interest Calculator'!$F$12)+(B588-1)*(12/p),DAY('Compound Interest Calculator'!$F$12)))&lt;&gt;DAY('Compound Interest Calculator'!$F$12),DATE(YEAR('Compound Interest Calculator'!$F$12),MONTH('Compound Interest Calculator'!$F$12)+B588*(12/p)+1,0),DATE(YEAR('Compound Interest Calculator'!$F$12),MONTH('Compound Interest Calculator'!$F$12)+B588*(12/p),DAY('Compound Interest Calculator'!$F$12)))))))</f>
        <v/>
      </c>
      <c r="D588" s="25" t="str">
        <f t="shared" si="18"/>
        <v/>
      </c>
      <c r="E588" s="22" t="str">
        <f>IF(B588="","",SUM(D$4:D588)+PV)</f>
        <v/>
      </c>
      <c r="F588" s="22" t="str">
        <f>IF(B588="","",IF('Compound Interest Calculator'!$F$14="Daily",H587*( (1+rate)^(C588-C587)-1 ),H587*rate))</f>
        <v/>
      </c>
      <c r="G588" s="22" t="str">
        <f>IF(D588="","",SUM(F$4:F588))</f>
        <v/>
      </c>
      <c r="H588" s="23" t="str">
        <f t="shared" si="19"/>
        <v/>
      </c>
    </row>
    <row r="589" spans="2:8" x14ac:dyDescent="0.15">
      <c r="B589" s="21" t="str">
        <f>IF(H588="","",IF(B588&gt;='Compound Interest Calculator'!$F$10*p,"",B588+1))</f>
        <v/>
      </c>
      <c r="C589" s="27" t="str">
        <f>IF(B589="","",IF(p=52,C588+7,IF(p=26,C588+14,IF(p=24,IF(MOD(B589,2)=0,EDATE('Compound Interest Calculator'!$F$12,B589/2),C588+14),IF(DAY(DATE(YEAR('Compound Interest Calculator'!$F$12),MONTH('Compound Interest Calculator'!$F$12)+(B589-1)*(12/p),DAY('Compound Interest Calculator'!$F$12)))&lt;&gt;DAY('Compound Interest Calculator'!$F$12),DATE(YEAR('Compound Interest Calculator'!$F$12),MONTH('Compound Interest Calculator'!$F$12)+B589*(12/p)+1,0),DATE(YEAR('Compound Interest Calculator'!$F$12),MONTH('Compound Interest Calculator'!$F$12)+B589*(12/p),DAY('Compound Interest Calculator'!$F$12)))))))</f>
        <v/>
      </c>
      <c r="D589" s="25" t="str">
        <f t="shared" si="18"/>
        <v/>
      </c>
      <c r="E589" s="22" t="str">
        <f>IF(B589="","",SUM(D$4:D589)+PV)</f>
        <v/>
      </c>
      <c r="F589" s="22" t="str">
        <f>IF(B589="","",IF('Compound Interest Calculator'!$F$14="Daily",H588*( (1+rate)^(C589-C588)-1 ),H588*rate))</f>
        <v/>
      </c>
      <c r="G589" s="22" t="str">
        <f>IF(D589="","",SUM(F$4:F589))</f>
        <v/>
      </c>
      <c r="H589" s="23" t="str">
        <f t="shared" si="19"/>
        <v/>
      </c>
    </row>
    <row r="590" spans="2:8" x14ac:dyDescent="0.15">
      <c r="B590" s="21" t="str">
        <f>IF(H589="","",IF(B589&gt;='Compound Interest Calculator'!$F$10*p,"",B589+1))</f>
        <v/>
      </c>
      <c r="C590" s="27" t="str">
        <f>IF(B590="","",IF(p=52,C589+7,IF(p=26,C589+14,IF(p=24,IF(MOD(B590,2)=0,EDATE('Compound Interest Calculator'!$F$12,B590/2),C589+14),IF(DAY(DATE(YEAR('Compound Interest Calculator'!$F$12),MONTH('Compound Interest Calculator'!$F$12)+(B590-1)*(12/p),DAY('Compound Interest Calculator'!$F$12)))&lt;&gt;DAY('Compound Interest Calculator'!$F$12),DATE(YEAR('Compound Interest Calculator'!$F$12),MONTH('Compound Interest Calculator'!$F$12)+B590*(12/p)+1,0),DATE(YEAR('Compound Interest Calculator'!$F$12),MONTH('Compound Interest Calculator'!$F$12)+B590*(12/p),DAY('Compound Interest Calculator'!$F$12)))))))</f>
        <v/>
      </c>
      <c r="D590" s="25" t="str">
        <f t="shared" si="18"/>
        <v/>
      </c>
      <c r="E590" s="22" t="str">
        <f>IF(B590="","",SUM(D$4:D590)+PV)</f>
        <v/>
      </c>
      <c r="F590" s="22" t="str">
        <f>IF(B590="","",IF('Compound Interest Calculator'!$F$14="Daily",H589*( (1+rate)^(C590-C589)-1 ),H589*rate))</f>
        <v/>
      </c>
      <c r="G590" s="22" t="str">
        <f>IF(D590="","",SUM(F$4:F590))</f>
        <v/>
      </c>
      <c r="H590" s="23" t="str">
        <f t="shared" si="19"/>
        <v/>
      </c>
    </row>
    <row r="591" spans="2:8" x14ac:dyDescent="0.15">
      <c r="B591" s="21" t="str">
        <f>IF(H590="","",IF(B590&gt;='Compound Interest Calculator'!$F$10*p,"",B590+1))</f>
        <v/>
      </c>
      <c r="C591" s="27" t="str">
        <f>IF(B591="","",IF(p=52,C590+7,IF(p=26,C590+14,IF(p=24,IF(MOD(B591,2)=0,EDATE('Compound Interest Calculator'!$F$12,B591/2),C590+14),IF(DAY(DATE(YEAR('Compound Interest Calculator'!$F$12),MONTH('Compound Interest Calculator'!$F$12)+(B591-1)*(12/p),DAY('Compound Interest Calculator'!$F$12)))&lt;&gt;DAY('Compound Interest Calculator'!$F$12),DATE(YEAR('Compound Interest Calculator'!$F$12),MONTH('Compound Interest Calculator'!$F$12)+B591*(12/p)+1,0),DATE(YEAR('Compound Interest Calculator'!$F$12),MONTH('Compound Interest Calculator'!$F$12)+B591*(12/p),DAY('Compound Interest Calculator'!$F$12)))))))</f>
        <v/>
      </c>
      <c r="D591" s="25" t="str">
        <f t="shared" si="18"/>
        <v/>
      </c>
      <c r="E591" s="22" t="str">
        <f>IF(B591="","",SUM(D$4:D591)+PV)</f>
        <v/>
      </c>
      <c r="F591" s="22" t="str">
        <f>IF(B591="","",IF('Compound Interest Calculator'!$F$14="Daily",H590*( (1+rate)^(C591-C590)-1 ),H590*rate))</f>
        <v/>
      </c>
      <c r="G591" s="22" t="str">
        <f>IF(D591="","",SUM(F$4:F591))</f>
        <v/>
      </c>
      <c r="H591" s="23" t="str">
        <f t="shared" si="19"/>
        <v/>
      </c>
    </row>
    <row r="592" spans="2:8" x14ac:dyDescent="0.15">
      <c r="B592" s="21" t="str">
        <f>IF(H591="","",IF(B591&gt;='Compound Interest Calculator'!$F$10*p,"",B591+1))</f>
        <v/>
      </c>
      <c r="C592" s="27" t="str">
        <f>IF(B592="","",IF(p=52,C591+7,IF(p=26,C591+14,IF(p=24,IF(MOD(B592,2)=0,EDATE('Compound Interest Calculator'!$F$12,B592/2),C591+14),IF(DAY(DATE(YEAR('Compound Interest Calculator'!$F$12),MONTH('Compound Interest Calculator'!$F$12)+(B592-1)*(12/p),DAY('Compound Interest Calculator'!$F$12)))&lt;&gt;DAY('Compound Interest Calculator'!$F$12),DATE(YEAR('Compound Interest Calculator'!$F$12),MONTH('Compound Interest Calculator'!$F$12)+B592*(12/p)+1,0),DATE(YEAR('Compound Interest Calculator'!$F$12),MONTH('Compound Interest Calculator'!$F$12)+B592*(12/p),DAY('Compound Interest Calculator'!$F$12)))))))</f>
        <v/>
      </c>
      <c r="D592" s="25" t="str">
        <f t="shared" si="18"/>
        <v/>
      </c>
      <c r="E592" s="22" t="str">
        <f>IF(B592="","",SUM(D$4:D592)+PV)</f>
        <v/>
      </c>
      <c r="F592" s="22" t="str">
        <f>IF(B592="","",IF('Compound Interest Calculator'!$F$14="Daily",H591*( (1+rate)^(C592-C591)-1 ),H591*rate))</f>
        <v/>
      </c>
      <c r="G592" s="22" t="str">
        <f>IF(D592="","",SUM(F$4:F592))</f>
        <v/>
      </c>
      <c r="H592" s="23" t="str">
        <f t="shared" si="19"/>
        <v/>
      </c>
    </row>
    <row r="593" spans="2:8" x14ac:dyDescent="0.15">
      <c r="B593" s="21" t="str">
        <f>IF(H592="","",IF(B592&gt;='Compound Interest Calculator'!$F$10*p,"",B592+1))</f>
        <v/>
      </c>
      <c r="C593" s="27" t="str">
        <f>IF(B593="","",IF(p=52,C592+7,IF(p=26,C592+14,IF(p=24,IF(MOD(B593,2)=0,EDATE('Compound Interest Calculator'!$F$12,B593/2),C592+14),IF(DAY(DATE(YEAR('Compound Interest Calculator'!$F$12),MONTH('Compound Interest Calculator'!$F$12)+(B593-1)*(12/p),DAY('Compound Interest Calculator'!$F$12)))&lt;&gt;DAY('Compound Interest Calculator'!$F$12),DATE(YEAR('Compound Interest Calculator'!$F$12),MONTH('Compound Interest Calculator'!$F$12)+B593*(12/p)+1,0),DATE(YEAR('Compound Interest Calculator'!$F$12),MONTH('Compound Interest Calculator'!$F$12)+B593*(12/p),DAY('Compound Interest Calculator'!$F$12)))))))</f>
        <v/>
      </c>
      <c r="D593" s="25" t="str">
        <f t="shared" si="18"/>
        <v/>
      </c>
      <c r="E593" s="22" t="str">
        <f>IF(B593="","",SUM(D$4:D593)+PV)</f>
        <v/>
      </c>
      <c r="F593" s="22" t="str">
        <f>IF(B593="","",IF('Compound Interest Calculator'!$F$14="Daily",H592*( (1+rate)^(C593-C592)-1 ),H592*rate))</f>
        <v/>
      </c>
      <c r="G593" s="22" t="str">
        <f>IF(D593="","",SUM(F$4:F593))</f>
        <v/>
      </c>
      <c r="H593" s="23" t="str">
        <f t="shared" si="19"/>
        <v/>
      </c>
    </row>
    <row r="594" spans="2:8" x14ac:dyDescent="0.15">
      <c r="B594" s="21" t="str">
        <f>IF(H593="","",IF(B593&gt;='Compound Interest Calculator'!$F$10*p,"",B593+1))</f>
        <v/>
      </c>
      <c r="C594" s="27" t="str">
        <f>IF(B594="","",IF(p=52,C593+7,IF(p=26,C593+14,IF(p=24,IF(MOD(B594,2)=0,EDATE('Compound Interest Calculator'!$F$12,B594/2),C593+14),IF(DAY(DATE(YEAR('Compound Interest Calculator'!$F$12),MONTH('Compound Interest Calculator'!$F$12)+(B594-1)*(12/p),DAY('Compound Interest Calculator'!$F$12)))&lt;&gt;DAY('Compound Interest Calculator'!$F$12),DATE(YEAR('Compound Interest Calculator'!$F$12),MONTH('Compound Interest Calculator'!$F$12)+B594*(12/p)+1,0),DATE(YEAR('Compound Interest Calculator'!$F$12),MONTH('Compound Interest Calculator'!$F$12)+B594*(12/p),DAY('Compound Interest Calculator'!$F$12)))))))</f>
        <v/>
      </c>
      <c r="D594" s="25" t="str">
        <f t="shared" si="18"/>
        <v/>
      </c>
      <c r="E594" s="22" t="str">
        <f>IF(B594="","",SUM(D$4:D594)+PV)</f>
        <v/>
      </c>
      <c r="F594" s="22" t="str">
        <f>IF(B594="","",IF('Compound Interest Calculator'!$F$14="Daily",H593*( (1+rate)^(C594-C593)-1 ),H593*rate))</f>
        <v/>
      </c>
      <c r="G594" s="22" t="str">
        <f>IF(D594="","",SUM(F$4:F594))</f>
        <v/>
      </c>
      <c r="H594" s="23" t="str">
        <f t="shared" si="19"/>
        <v/>
      </c>
    </row>
    <row r="595" spans="2:8" x14ac:dyDescent="0.15">
      <c r="B595" s="21" t="str">
        <f>IF(H594="","",IF(B594&gt;='Compound Interest Calculator'!$F$10*p,"",B594+1))</f>
        <v/>
      </c>
      <c r="C595" s="27" t="str">
        <f>IF(B595="","",IF(p=52,C594+7,IF(p=26,C594+14,IF(p=24,IF(MOD(B595,2)=0,EDATE('Compound Interest Calculator'!$F$12,B595/2),C594+14),IF(DAY(DATE(YEAR('Compound Interest Calculator'!$F$12),MONTH('Compound Interest Calculator'!$F$12)+(B595-1)*(12/p),DAY('Compound Interest Calculator'!$F$12)))&lt;&gt;DAY('Compound Interest Calculator'!$F$12),DATE(YEAR('Compound Interest Calculator'!$F$12),MONTH('Compound Interest Calculator'!$F$12)+B595*(12/p)+1,0),DATE(YEAR('Compound Interest Calculator'!$F$12),MONTH('Compound Interest Calculator'!$F$12)+B595*(12/p),DAY('Compound Interest Calculator'!$F$12)))))))</f>
        <v/>
      </c>
      <c r="D595" s="25" t="str">
        <f t="shared" si="18"/>
        <v/>
      </c>
      <c r="E595" s="22" t="str">
        <f>IF(B595="","",SUM(D$4:D595)+PV)</f>
        <v/>
      </c>
      <c r="F595" s="22" t="str">
        <f>IF(B595="","",IF('Compound Interest Calculator'!$F$14="Daily",H594*( (1+rate)^(C595-C594)-1 ),H594*rate))</f>
        <v/>
      </c>
      <c r="G595" s="22" t="str">
        <f>IF(D595="","",SUM(F$4:F595))</f>
        <v/>
      </c>
      <c r="H595" s="23" t="str">
        <f t="shared" si="19"/>
        <v/>
      </c>
    </row>
    <row r="596" spans="2:8" x14ac:dyDescent="0.15">
      <c r="B596" s="21" t="str">
        <f>IF(H595="","",IF(B595&gt;='Compound Interest Calculator'!$F$10*p,"",B595+1))</f>
        <v/>
      </c>
      <c r="C596" s="27" t="str">
        <f>IF(B596="","",IF(p=52,C595+7,IF(p=26,C595+14,IF(p=24,IF(MOD(B596,2)=0,EDATE('Compound Interest Calculator'!$F$12,B596/2),C595+14),IF(DAY(DATE(YEAR('Compound Interest Calculator'!$F$12),MONTH('Compound Interest Calculator'!$F$12)+(B596-1)*(12/p),DAY('Compound Interest Calculator'!$F$12)))&lt;&gt;DAY('Compound Interest Calculator'!$F$12),DATE(YEAR('Compound Interest Calculator'!$F$12),MONTH('Compound Interest Calculator'!$F$12)+B596*(12/p)+1,0),DATE(YEAR('Compound Interest Calculator'!$F$12),MONTH('Compound Interest Calculator'!$F$12)+B596*(12/p),DAY('Compound Interest Calculator'!$F$12)))))))</f>
        <v/>
      </c>
      <c r="D596" s="25" t="str">
        <f t="shared" si="18"/>
        <v/>
      </c>
      <c r="E596" s="22" t="str">
        <f>IF(B596="","",SUM(D$4:D596)+PV)</f>
        <v/>
      </c>
      <c r="F596" s="22" t="str">
        <f>IF(B596="","",IF('Compound Interest Calculator'!$F$14="Daily",H595*( (1+rate)^(C596-C595)-1 ),H595*rate))</f>
        <v/>
      </c>
      <c r="G596" s="22" t="str">
        <f>IF(D596="","",SUM(F$4:F596))</f>
        <v/>
      </c>
      <c r="H596" s="23" t="str">
        <f t="shared" si="19"/>
        <v/>
      </c>
    </row>
    <row r="597" spans="2:8" x14ac:dyDescent="0.15">
      <c r="B597" s="21" t="str">
        <f>IF(H596="","",IF(B596&gt;='Compound Interest Calculator'!$F$10*p,"",B596+1))</f>
        <v/>
      </c>
      <c r="C597" s="27" t="str">
        <f>IF(B597="","",IF(p=52,C596+7,IF(p=26,C596+14,IF(p=24,IF(MOD(B597,2)=0,EDATE('Compound Interest Calculator'!$F$12,B597/2),C596+14),IF(DAY(DATE(YEAR('Compound Interest Calculator'!$F$12),MONTH('Compound Interest Calculator'!$F$12)+(B597-1)*(12/p),DAY('Compound Interest Calculator'!$F$12)))&lt;&gt;DAY('Compound Interest Calculator'!$F$12),DATE(YEAR('Compound Interest Calculator'!$F$12),MONTH('Compound Interest Calculator'!$F$12)+B597*(12/p)+1,0),DATE(YEAR('Compound Interest Calculator'!$F$12),MONTH('Compound Interest Calculator'!$F$12)+B597*(12/p),DAY('Compound Interest Calculator'!$F$12)))))))</f>
        <v/>
      </c>
      <c r="D597" s="25" t="str">
        <f t="shared" si="18"/>
        <v/>
      </c>
      <c r="E597" s="22" t="str">
        <f>IF(B597="","",SUM(D$4:D597)+PV)</f>
        <v/>
      </c>
      <c r="F597" s="22" t="str">
        <f>IF(B597="","",IF('Compound Interest Calculator'!$F$14="Daily",H596*( (1+rate)^(C597-C596)-1 ),H596*rate))</f>
        <v/>
      </c>
      <c r="G597" s="22" t="str">
        <f>IF(D597="","",SUM(F$4:F597))</f>
        <v/>
      </c>
      <c r="H597" s="23" t="str">
        <f t="shared" si="19"/>
        <v/>
      </c>
    </row>
    <row r="598" spans="2:8" x14ac:dyDescent="0.15">
      <c r="B598" s="21" t="str">
        <f>IF(H597="","",IF(B597&gt;='Compound Interest Calculator'!$F$10*p,"",B597+1))</f>
        <v/>
      </c>
      <c r="C598" s="27" t="str">
        <f>IF(B598="","",IF(p=52,C597+7,IF(p=26,C597+14,IF(p=24,IF(MOD(B598,2)=0,EDATE('Compound Interest Calculator'!$F$12,B598/2),C597+14),IF(DAY(DATE(YEAR('Compound Interest Calculator'!$F$12),MONTH('Compound Interest Calculator'!$F$12)+(B598-1)*(12/p),DAY('Compound Interest Calculator'!$F$12)))&lt;&gt;DAY('Compound Interest Calculator'!$F$12),DATE(YEAR('Compound Interest Calculator'!$F$12),MONTH('Compound Interest Calculator'!$F$12)+B598*(12/p)+1,0),DATE(YEAR('Compound Interest Calculator'!$F$12),MONTH('Compound Interest Calculator'!$F$12)+B598*(12/p),DAY('Compound Interest Calculator'!$F$12)))))))</f>
        <v/>
      </c>
      <c r="D598" s="25" t="str">
        <f t="shared" si="18"/>
        <v/>
      </c>
      <c r="E598" s="22" t="str">
        <f>IF(B598="","",SUM(D$4:D598)+PV)</f>
        <v/>
      </c>
      <c r="F598" s="22" t="str">
        <f>IF(B598="","",IF('Compound Interest Calculator'!$F$14="Daily",H597*( (1+rate)^(C598-C597)-1 ),H597*rate))</f>
        <v/>
      </c>
      <c r="G598" s="22" t="str">
        <f>IF(D598="","",SUM(F$4:F598))</f>
        <v/>
      </c>
      <c r="H598" s="23" t="str">
        <f t="shared" si="19"/>
        <v/>
      </c>
    </row>
    <row r="599" spans="2:8" x14ac:dyDescent="0.15">
      <c r="B599" s="21" t="str">
        <f>IF(H598="","",IF(B598&gt;='Compound Interest Calculator'!$F$10*p,"",B598+1))</f>
        <v/>
      </c>
      <c r="C599" s="27" t="str">
        <f>IF(B599="","",IF(p=52,C598+7,IF(p=26,C598+14,IF(p=24,IF(MOD(B599,2)=0,EDATE('Compound Interest Calculator'!$F$12,B599/2),C598+14),IF(DAY(DATE(YEAR('Compound Interest Calculator'!$F$12),MONTH('Compound Interest Calculator'!$F$12)+(B599-1)*(12/p),DAY('Compound Interest Calculator'!$F$12)))&lt;&gt;DAY('Compound Interest Calculator'!$F$12),DATE(YEAR('Compound Interest Calculator'!$F$12),MONTH('Compound Interest Calculator'!$F$12)+B599*(12/p)+1,0),DATE(YEAR('Compound Interest Calculator'!$F$12),MONTH('Compound Interest Calculator'!$F$12)+B599*(12/p),DAY('Compound Interest Calculator'!$F$12)))))))</f>
        <v/>
      </c>
      <c r="D599" s="25" t="str">
        <f t="shared" si="18"/>
        <v/>
      </c>
      <c r="E599" s="22" t="str">
        <f>IF(B599="","",SUM(D$4:D599)+PV)</f>
        <v/>
      </c>
      <c r="F599" s="22" t="str">
        <f>IF(B599="","",IF('Compound Interest Calculator'!$F$14="Daily",H598*( (1+rate)^(C599-C598)-1 ),H598*rate))</f>
        <v/>
      </c>
      <c r="G599" s="22" t="str">
        <f>IF(D599="","",SUM(F$4:F599))</f>
        <v/>
      </c>
      <c r="H599" s="23" t="str">
        <f t="shared" si="19"/>
        <v/>
      </c>
    </row>
    <row r="600" spans="2:8" x14ac:dyDescent="0.15">
      <c r="B600" s="21" t="str">
        <f>IF(H599="","",IF(B599&gt;='Compound Interest Calculator'!$F$10*p,"",B599+1))</f>
        <v/>
      </c>
      <c r="C600" s="27" t="str">
        <f>IF(B600="","",IF(p=52,C599+7,IF(p=26,C599+14,IF(p=24,IF(MOD(B600,2)=0,EDATE('Compound Interest Calculator'!$F$12,B600/2),C599+14),IF(DAY(DATE(YEAR('Compound Interest Calculator'!$F$12),MONTH('Compound Interest Calculator'!$F$12)+(B600-1)*(12/p),DAY('Compound Interest Calculator'!$F$12)))&lt;&gt;DAY('Compound Interest Calculator'!$F$12),DATE(YEAR('Compound Interest Calculator'!$F$12),MONTH('Compound Interest Calculator'!$F$12)+B600*(12/p)+1,0),DATE(YEAR('Compound Interest Calculator'!$F$12),MONTH('Compound Interest Calculator'!$F$12)+B600*(12/p),DAY('Compound Interest Calculator'!$F$12)))))))</f>
        <v/>
      </c>
      <c r="D600" s="25" t="str">
        <f t="shared" si="18"/>
        <v/>
      </c>
      <c r="E600" s="22" t="str">
        <f>IF(B600="","",SUM(D$4:D600)+PV)</f>
        <v/>
      </c>
      <c r="F600" s="22" t="str">
        <f>IF(B600="","",IF('Compound Interest Calculator'!$F$14="Daily",H599*( (1+rate)^(C600-C599)-1 ),H599*rate))</f>
        <v/>
      </c>
      <c r="G600" s="22" t="str">
        <f>IF(D600="","",SUM(F$4:F600))</f>
        <v/>
      </c>
      <c r="H600" s="23" t="str">
        <f t="shared" si="19"/>
        <v/>
      </c>
    </row>
    <row r="601" spans="2:8" x14ac:dyDescent="0.15">
      <c r="B601" s="21" t="str">
        <f>IF(H600="","",IF(B600&gt;='Compound Interest Calculator'!$F$10*p,"",B600+1))</f>
        <v/>
      </c>
      <c r="C601" s="27" t="str">
        <f>IF(B601="","",IF(p=52,C600+7,IF(p=26,C600+14,IF(p=24,IF(MOD(B601,2)=0,EDATE('Compound Interest Calculator'!$F$12,B601/2),C600+14),IF(DAY(DATE(YEAR('Compound Interest Calculator'!$F$12),MONTH('Compound Interest Calculator'!$F$12)+(B601-1)*(12/p),DAY('Compound Interest Calculator'!$F$12)))&lt;&gt;DAY('Compound Interest Calculator'!$F$12),DATE(YEAR('Compound Interest Calculator'!$F$12),MONTH('Compound Interest Calculator'!$F$12)+B601*(12/p)+1,0),DATE(YEAR('Compound Interest Calculator'!$F$12),MONTH('Compound Interest Calculator'!$F$12)+B601*(12/p),DAY('Compound Interest Calculator'!$F$12)))))))</f>
        <v/>
      </c>
      <c r="D601" s="25" t="str">
        <f t="shared" si="18"/>
        <v/>
      </c>
      <c r="E601" s="22" t="str">
        <f>IF(B601="","",SUM(D$4:D601)+PV)</f>
        <v/>
      </c>
      <c r="F601" s="22" t="str">
        <f>IF(B601="","",IF('Compound Interest Calculator'!$F$14="Daily",H600*( (1+rate)^(C601-C600)-1 ),H600*rate))</f>
        <v/>
      </c>
      <c r="G601" s="22" t="str">
        <f>IF(D601="","",SUM(F$4:F601))</f>
        <v/>
      </c>
      <c r="H601" s="23" t="str">
        <f t="shared" si="19"/>
        <v/>
      </c>
    </row>
    <row r="602" spans="2:8" x14ac:dyDescent="0.15">
      <c r="B602" s="21" t="str">
        <f>IF(H601="","",IF(B601&gt;='Compound Interest Calculator'!$F$10*p,"",B601+1))</f>
        <v/>
      </c>
      <c r="C602" s="27" t="str">
        <f>IF(B602="","",IF(p=52,C601+7,IF(p=26,C601+14,IF(p=24,IF(MOD(B602,2)=0,EDATE('Compound Interest Calculator'!$F$12,B602/2),C601+14),IF(DAY(DATE(YEAR('Compound Interest Calculator'!$F$12),MONTH('Compound Interest Calculator'!$F$12)+(B602-1)*(12/p),DAY('Compound Interest Calculator'!$F$12)))&lt;&gt;DAY('Compound Interest Calculator'!$F$12),DATE(YEAR('Compound Interest Calculator'!$F$12),MONTH('Compound Interest Calculator'!$F$12)+B602*(12/p)+1,0),DATE(YEAR('Compound Interest Calculator'!$F$12),MONTH('Compound Interest Calculator'!$F$12)+B602*(12/p),DAY('Compound Interest Calculator'!$F$12)))))))</f>
        <v/>
      </c>
      <c r="D602" s="25" t="str">
        <f t="shared" si="18"/>
        <v/>
      </c>
      <c r="E602" s="22" t="str">
        <f>IF(B602="","",SUM(D$4:D602)+PV)</f>
        <v/>
      </c>
      <c r="F602" s="22" t="str">
        <f>IF(B602="","",IF('Compound Interest Calculator'!$F$14="Daily",H601*( (1+rate)^(C602-C601)-1 ),H601*rate))</f>
        <v/>
      </c>
      <c r="G602" s="22" t="str">
        <f>IF(D602="","",SUM(F$4:F602))</f>
        <v/>
      </c>
      <c r="H602" s="23" t="str">
        <f t="shared" si="19"/>
        <v/>
      </c>
    </row>
    <row r="603" spans="2:8" x14ac:dyDescent="0.15">
      <c r="B603" s="21" t="str">
        <f>IF(H602="","",IF(B602&gt;='Compound Interest Calculator'!$F$10*p,"",B602+1))</f>
        <v/>
      </c>
      <c r="C603" s="27" t="str">
        <f>IF(B603="","",IF(p=52,C602+7,IF(p=26,C602+14,IF(p=24,IF(MOD(B603,2)=0,EDATE('Compound Interest Calculator'!$F$12,B603/2),C602+14),IF(DAY(DATE(YEAR('Compound Interest Calculator'!$F$12),MONTH('Compound Interest Calculator'!$F$12)+(B603-1)*(12/p),DAY('Compound Interest Calculator'!$F$12)))&lt;&gt;DAY('Compound Interest Calculator'!$F$12),DATE(YEAR('Compound Interest Calculator'!$F$12),MONTH('Compound Interest Calculator'!$F$12)+B603*(12/p)+1,0),DATE(YEAR('Compound Interest Calculator'!$F$12),MONTH('Compound Interest Calculator'!$F$12)+B603*(12/p),DAY('Compound Interest Calculator'!$F$12)))))))</f>
        <v/>
      </c>
      <c r="D603" s="25" t="str">
        <f t="shared" si="18"/>
        <v/>
      </c>
      <c r="E603" s="22" t="str">
        <f>IF(B603="","",SUM(D$4:D603)+PV)</f>
        <v/>
      </c>
      <c r="F603" s="22" t="str">
        <f>IF(B603="","",IF('Compound Interest Calculator'!$F$14="Daily",H602*( (1+rate)^(C603-C602)-1 ),H602*rate))</f>
        <v/>
      </c>
      <c r="G603" s="22" t="str">
        <f>IF(D603="","",SUM(F$4:F603))</f>
        <v/>
      </c>
      <c r="H603" s="23" t="str">
        <f t="shared" si="19"/>
        <v/>
      </c>
    </row>
    <row r="604" spans="2:8" x14ac:dyDescent="0.15">
      <c r="B604" s="21" t="str">
        <f>IF(H603="","",IF(B603&gt;='Compound Interest Calculator'!$F$10*p,"",B603+1))</f>
        <v/>
      </c>
      <c r="C604" s="27" t="str">
        <f>IF(B604="","",IF(p=52,C603+7,IF(p=26,C603+14,IF(p=24,IF(MOD(B604,2)=0,EDATE('Compound Interest Calculator'!$F$12,B604/2),C603+14),IF(DAY(DATE(YEAR('Compound Interest Calculator'!$F$12),MONTH('Compound Interest Calculator'!$F$12)+(B604-1)*(12/p),DAY('Compound Interest Calculator'!$F$12)))&lt;&gt;DAY('Compound Interest Calculator'!$F$12),DATE(YEAR('Compound Interest Calculator'!$F$12),MONTH('Compound Interest Calculator'!$F$12)+B604*(12/p)+1,0),DATE(YEAR('Compound Interest Calculator'!$F$12),MONTH('Compound Interest Calculator'!$F$12)+B604*(12/p),DAY('Compound Interest Calculator'!$F$12)))))))</f>
        <v/>
      </c>
      <c r="D604" s="25" t="str">
        <f t="shared" si="18"/>
        <v/>
      </c>
      <c r="E604" s="22" t="str">
        <f>IF(B604="","",SUM(D$4:D604)+PV)</f>
        <v/>
      </c>
      <c r="F604" s="22" t="str">
        <f>IF(B604="","",IF('Compound Interest Calculator'!$F$14="Daily",H603*( (1+rate)^(C604-C603)-1 ),H603*rate))</f>
        <v/>
      </c>
      <c r="G604" s="22" t="str">
        <f>IF(D604="","",SUM(F$4:F604))</f>
        <v/>
      </c>
      <c r="H604" s="23" t="str">
        <f t="shared" si="19"/>
        <v/>
      </c>
    </row>
    <row r="605" spans="2:8" x14ac:dyDescent="0.15">
      <c r="B605" s="21" t="str">
        <f>IF(H604="","",IF(B604&gt;='Compound Interest Calculator'!$F$10*p,"",B604+1))</f>
        <v/>
      </c>
      <c r="C605" s="27" t="str">
        <f>IF(B605="","",IF(p=52,C604+7,IF(p=26,C604+14,IF(p=24,IF(MOD(B605,2)=0,EDATE('Compound Interest Calculator'!$F$12,B605/2),C604+14),IF(DAY(DATE(YEAR('Compound Interest Calculator'!$F$12),MONTH('Compound Interest Calculator'!$F$12)+(B605-1)*(12/p),DAY('Compound Interest Calculator'!$F$12)))&lt;&gt;DAY('Compound Interest Calculator'!$F$12),DATE(YEAR('Compound Interest Calculator'!$F$12),MONTH('Compound Interest Calculator'!$F$12)+B605*(12/p)+1,0),DATE(YEAR('Compound Interest Calculator'!$F$12),MONTH('Compound Interest Calculator'!$F$12)+B605*(12/p),DAY('Compound Interest Calculator'!$F$12)))))))</f>
        <v/>
      </c>
      <c r="D605" s="25" t="str">
        <f t="shared" si="18"/>
        <v/>
      </c>
      <c r="E605" s="22" t="str">
        <f>IF(B605="","",SUM(D$4:D605)+PV)</f>
        <v/>
      </c>
      <c r="F605" s="22" t="str">
        <f>IF(B605="","",IF('Compound Interest Calculator'!$F$14="Daily",H604*( (1+rate)^(C605-C604)-1 ),H604*rate))</f>
        <v/>
      </c>
      <c r="G605" s="22" t="str">
        <f>IF(D605="","",SUM(F$4:F605))</f>
        <v/>
      </c>
      <c r="H605" s="23" t="str">
        <f t="shared" si="19"/>
        <v/>
      </c>
    </row>
    <row r="606" spans="2:8" x14ac:dyDescent="0.15">
      <c r="B606" s="21" t="str">
        <f>IF(H605="","",IF(B605&gt;='Compound Interest Calculator'!$F$10*p,"",B605+1))</f>
        <v/>
      </c>
      <c r="C606" s="27" t="str">
        <f>IF(B606="","",IF(p=52,C605+7,IF(p=26,C605+14,IF(p=24,IF(MOD(B606,2)=0,EDATE('Compound Interest Calculator'!$F$12,B606/2),C605+14),IF(DAY(DATE(YEAR('Compound Interest Calculator'!$F$12),MONTH('Compound Interest Calculator'!$F$12)+(B606-1)*(12/p),DAY('Compound Interest Calculator'!$F$12)))&lt;&gt;DAY('Compound Interest Calculator'!$F$12),DATE(YEAR('Compound Interest Calculator'!$F$12),MONTH('Compound Interest Calculator'!$F$12)+B606*(12/p)+1,0),DATE(YEAR('Compound Interest Calculator'!$F$12),MONTH('Compound Interest Calculator'!$F$12)+B606*(12/p),DAY('Compound Interest Calculator'!$F$12)))))))</f>
        <v/>
      </c>
      <c r="D606" s="25" t="str">
        <f t="shared" si="18"/>
        <v/>
      </c>
      <c r="E606" s="22" t="str">
        <f>IF(B606="","",SUM(D$4:D606)+PV)</f>
        <v/>
      </c>
      <c r="F606" s="22" t="str">
        <f>IF(B606="","",IF('Compound Interest Calculator'!$F$14="Daily",H605*( (1+rate)^(C606-C605)-1 ),H605*rate))</f>
        <v/>
      </c>
      <c r="G606" s="22" t="str">
        <f>IF(D606="","",SUM(F$4:F606))</f>
        <v/>
      </c>
      <c r="H606" s="23" t="str">
        <f t="shared" si="19"/>
        <v/>
      </c>
    </row>
    <row r="607" spans="2:8" x14ac:dyDescent="0.15">
      <c r="B607" s="21" t="str">
        <f>IF(H606="","",IF(B606&gt;='Compound Interest Calculator'!$F$10*p,"",B606+1))</f>
        <v/>
      </c>
      <c r="C607" s="27" t="str">
        <f>IF(B607="","",IF(p=52,C606+7,IF(p=26,C606+14,IF(p=24,IF(MOD(B607,2)=0,EDATE('Compound Interest Calculator'!$F$12,B607/2),C606+14),IF(DAY(DATE(YEAR('Compound Interest Calculator'!$F$12),MONTH('Compound Interest Calculator'!$F$12)+(B607-1)*(12/p),DAY('Compound Interest Calculator'!$F$12)))&lt;&gt;DAY('Compound Interest Calculator'!$F$12),DATE(YEAR('Compound Interest Calculator'!$F$12),MONTH('Compound Interest Calculator'!$F$12)+B607*(12/p)+1,0),DATE(YEAR('Compound Interest Calculator'!$F$12),MONTH('Compound Interest Calculator'!$F$12)+B607*(12/p),DAY('Compound Interest Calculator'!$F$12)))))))</f>
        <v/>
      </c>
      <c r="D607" s="25" t="str">
        <f t="shared" si="18"/>
        <v/>
      </c>
      <c r="E607" s="22" t="str">
        <f>IF(B607="","",SUM(D$4:D607)+PV)</f>
        <v/>
      </c>
      <c r="F607" s="22" t="str">
        <f>IF(B607="","",IF('Compound Interest Calculator'!$F$14="Daily",H606*( (1+rate)^(C607-C606)-1 ),H606*rate))</f>
        <v/>
      </c>
      <c r="G607" s="22" t="str">
        <f>IF(D607="","",SUM(F$4:F607))</f>
        <v/>
      </c>
      <c r="H607" s="23" t="str">
        <f t="shared" si="19"/>
        <v/>
      </c>
    </row>
    <row r="608" spans="2:8" x14ac:dyDescent="0.15">
      <c r="B608" s="21" t="str">
        <f>IF(H607="","",IF(B607&gt;='Compound Interest Calculator'!$F$10*p,"",B607+1))</f>
        <v/>
      </c>
      <c r="C608" s="27" t="str">
        <f>IF(B608="","",IF(p=52,C607+7,IF(p=26,C607+14,IF(p=24,IF(MOD(B608,2)=0,EDATE('Compound Interest Calculator'!$F$12,B608/2),C607+14),IF(DAY(DATE(YEAR('Compound Interest Calculator'!$F$12),MONTH('Compound Interest Calculator'!$F$12)+(B608-1)*(12/p),DAY('Compound Interest Calculator'!$F$12)))&lt;&gt;DAY('Compound Interest Calculator'!$F$12),DATE(YEAR('Compound Interest Calculator'!$F$12),MONTH('Compound Interest Calculator'!$F$12)+B608*(12/p)+1,0),DATE(YEAR('Compound Interest Calculator'!$F$12),MONTH('Compound Interest Calculator'!$F$12)+B608*(12/p),DAY('Compound Interest Calculator'!$F$12)))))))</f>
        <v/>
      </c>
      <c r="D608" s="25" t="str">
        <f t="shared" si="18"/>
        <v/>
      </c>
      <c r="E608" s="22" t="str">
        <f>IF(B608="","",SUM(D$4:D608)+PV)</f>
        <v/>
      </c>
      <c r="F608" s="22" t="str">
        <f>IF(B608="","",IF('Compound Interest Calculator'!$F$14="Daily",H607*( (1+rate)^(C608-C607)-1 ),H607*rate))</f>
        <v/>
      </c>
      <c r="G608" s="22" t="str">
        <f>IF(D608="","",SUM(F$4:F608))</f>
        <v/>
      </c>
      <c r="H608" s="23" t="str">
        <f t="shared" si="19"/>
        <v/>
      </c>
    </row>
    <row r="609" spans="2:8" x14ac:dyDescent="0.15">
      <c r="B609" s="21" t="str">
        <f>IF(H608="","",IF(B608&gt;='Compound Interest Calculator'!$F$10*p,"",B608+1))</f>
        <v/>
      </c>
      <c r="C609" s="27" t="str">
        <f>IF(B609="","",IF(p=52,C608+7,IF(p=26,C608+14,IF(p=24,IF(MOD(B609,2)=0,EDATE('Compound Interest Calculator'!$F$12,B609/2),C608+14),IF(DAY(DATE(YEAR('Compound Interest Calculator'!$F$12),MONTH('Compound Interest Calculator'!$F$12)+(B609-1)*(12/p),DAY('Compound Interest Calculator'!$F$12)))&lt;&gt;DAY('Compound Interest Calculator'!$F$12),DATE(YEAR('Compound Interest Calculator'!$F$12),MONTH('Compound Interest Calculator'!$F$12)+B609*(12/p)+1,0),DATE(YEAR('Compound Interest Calculator'!$F$12),MONTH('Compound Interest Calculator'!$F$12)+B609*(12/p),DAY('Compound Interest Calculator'!$F$12)))))))</f>
        <v/>
      </c>
      <c r="D609" s="25" t="str">
        <f t="shared" si="18"/>
        <v/>
      </c>
      <c r="E609" s="22" t="str">
        <f>IF(B609="","",SUM(D$4:D609)+PV)</f>
        <v/>
      </c>
      <c r="F609" s="22" t="str">
        <f>IF(B609="","",IF('Compound Interest Calculator'!$F$14="Daily",H608*( (1+rate)^(C609-C608)-1 ),H608*rate))</f>
        <v/>
      </c>
      <c r="G609" s="22" t="str">
        <f>IF(D609="","",SUM(F$4:F609))</f>
        <v/>
      </c>
      <c r="H609" s="23" t="str">
        <f t="shared" si="19"/>
        <v/>
      </c>
    </row>
    <row r="610" spans="2:8" x14ac:dyDescent="0.15">
      <c r="B610" s="21" t="str">
        <f>IF(H609="","",IF(B609&gt;='Compound Interest Calculator'!$F$10*p,"",B609+1))</f>
        <v/>
      </c>
      <c r="C610" s="27" t="str">
        <f>IF(B610="","",IF(p=52,C609+7,IF(p=26,C609+14,IF(p=24,IF(MOD(B610,2)=0,EDATE('Compound Interest Calculator'!$F$12,B610/2),C609+14),IF(DAY(DATE(YEAR('Compound Interest Calculator'!$F$12),MONTH('Compound Interest Calculator'!$F$12)+(B610-1)*(12/p),DAY('Compound Interest Calculator'!$F$12)))&lt;&gt;DAY('Compound Interest Calculator'!$F$12),DATE(YEAR('Compound Interest Calculator'!$F$12),MONTH('Compound Interest Calculator'!$F$12)+B610*(12/p)+1,0),DATE(YEAR('Compound Interest Calculator'!$F$12),MONTH('Compound Interest Calculator'!$F$12)+B610*(12/p),DAY('Compound Interest Calculator'!$F$12)))))))</f>
        <v/>
      </c>
      <c r="D610" s="25" t="str">
        <f t="shared" si="18"/>
        <v/>
      </c>
      <c r="E610" s="22" t="str">
        <f>IF(B610="","",SUM(D$4:D610)+PV)</f>
        <v/>
      </c>
      <c r="F610" s="22" t="str">
        <f>IF(B610="","",IF('Compound Interest Calculator'!$F$14="Daily",H609*( (1+rate)^(C610-C609)-1 ),H609*rate))</f>
        <v/>
      </c>
      <c r="G610" s="22" t="str">
        <f>IF(D610="","",SUM(F$4:F610))</f>
        <v/>
      </c>
      <c r="H610" s="23" t="str">
        <f t="shared" si="19"/>
        <v/>
      </c>
    </row>
    <row r="611" spans="2:8" x14ac:dyDescent="0.15">
      <c r="B611" s="21" t="str">
        <f>IF(H610="","",IF(B610&gt;='Compound Interest Calculator'!$F$10*p,"",B610+1))</f>
        <v/>
      </c>
      <c r="C611" s="27" t="str">
        <f>IF(B611="","",IF(p=52,C610+7,IF(p=26,C610+14,IF(p=24,IF(MOD(B611,2)=0,EDATE('Compound Interest Calculator'!$F$12,B611/2),C610+14),IF(DAY(DATE(YEAR('Compound Interest Calculator'!$F$12),MONTH('Compound Interest Calculator'!$F$12)+(B611-1)*(12/p),DAY('Compound Interest Calculator'!$F$12)))&lt;&gt;DAY('Compound Interest Calculator'!$F$12),DATE(YEAR('Compound Interest Calculator'!$F$12),MONTH('Compound Interest Calculator'!$F$12)+B611*(12/p)+1,0),DATE(YEAR('Compound Interest Calculator'!$F$12),MONTH('Compound Interest Calculator'!$F$12)+B611*(12/p),DAY('Compound Interest Calculator'!$F$12)))))))</f>
        <v/>
      </c>
      <c r="D611" s="25" t="str">
        <f t="shared" si="18"/>
        <v/>
      </c>
      <c r="E611" s="22" t="str">
        <f>IF(B611="","",SUM(D$4:D611)+PV)</f>
        <v/>
      </c>
      <c r="F611" s="22" t="str">
        <f>IF(B611="","",IF('Compound Interest Calculator'!$F$14="Daily",H610*( (1+rate)^(C611-C610)-1 ),H610*rate))</f>
        <v/>
      </c>
      <c r="G611" s="22" t="str">
        <f>IF(D611="","",SUM(F$4:F611))</f>
        <v/>
      </c>
      <c r="H611" s="23" t="str">
        <f t="shared" si="19"/>
        <v/>
      </c>
    </row>
    <row r="612" spans="2:8" x14ac:dyDescent="0.15">
      <c r="B612" s="21" t="str">
        <f>IF(H611="","",IF(B611&gt;='Compound Interest Calculator'!$F$10*p,"",B611+1))</f>
        <v/>
      </c>
      <c r="C612" s="27" t="str">
        <f>IF(B612="","",IF(p=52,C611+7,IF(p=26,C611+14,IF(p=24,IF(MOD(B612,2)=0,EDATE('Compound Interest Calculator'!$F$12,B612/2),C611+14),IF(DAY(DATE(YEAR('Compound Interest Calculator'!$F$12),MONTH('Compound Interest Calculator'!$F$12)+(B612-1)*(12/p),DAY('Compound Interest Calculator'!$F$12)))&lt;&gt;DAY('Compound Interest Calculator'!$F$12),DATE(YEAR('Compound Interest Calculator'!$F$12),MONTH('Compound Interest Calculator'!$F$12)+B612*(12/p)+1,0),DATE(YEAR('Compound Interest Calculator'!$F$12),MONTH('Compound Interest Calculator'!$F$12)+B612*(12/p),DAY('Compound Interest Calculator'!$F$12)))))))</f>
        <v/>
      </c>
      <c r="D612" s="25" t="str">
        <f t="shared" si="18"/>
        <v/>
      </c>
      <c r="E612" s="22" t="str">
        <f>IF(B612="","",SUM(D$4:D612)+PV)</f>
        <v/>
      </c>
      <c r="F612" s="22" t="str">
        <f>IF(B612="","",IF('Compound Interest Calculator'!$F$14="Daily",H611*( (1+rate)^(C612-C611)-1 ),H611*rate))</f>
        <v/>
      </c>
      <c r="G612" s="22" t="str">
        <f>IF(D612="","",SUM(F$4:F612))</f>
        <v/>
      </c>
      <c r="H612" s="23" t="str">
        <f t="shared" si="19"/>
        <v/>
      </c>
    </row>
    <row r="613" spans="2:8" x14ac:dyDescent="0.15">
      <c r="B613" s="21" t="str">
        <f>IF(H612="","",IF(B612&gt;='Compound Interest Calculator'!$F$10*p,"",B612+1))</f>
        <v/>
      </c>
      <c r="C613" s="27" t="str">
        <f>IF(B613="","",IF(p=52,C612+7,IF(p=26,C612+14,IF(p=24,IF(MOD(B613,2)=0,EDATE('Compound Interest Calculator'!$F$12,B613/2),C612+14),IF(DAY(DATE(YEAR('Compound Interest Calculator'!$F$12),MONTH('Compound Interest Calculator'!$F$12)+(B613-1)*(12/p),DAY('Compound Interest Calculator'!$F$12)))&lt;&gt;DAY('Compound Interest Calculator'!$F$12),DATE(YEAR('Compound Interest Calculator'!$F$12),MONTH('Compound Interest Calculator'!$F$12)+B613*(12/p)+1,0),DATE(YEAR('Compound Interest Calculator'!$F$12),MONTH('Compound Interest Calculator'!$F$12)+B613*(12/p),DAY('Compound Interest Calculator'!$F$12)))))))</f>
        <v/>
      </c>
      <c r="D613" s="25" t="str">
        <f t="shared" si="18"/>
        <v/>
      </c>
      <c r="E613" s="22" t="str">
        <f>IF(B613="","",SUM(D$4:D613)+PV)</f>
        <v/>
      </c>
      <c r="F613" s="22" t="str">
        <f>IF(B613="","",IF('Compound Interest Calculator'!$F$14="Daily",H612*( (1+rate)^(C613-C612)-1 ),H612*rate))</f>
        <v/>
      </c>
      <c r="G613" s="22" t="str">
        <f>IF(D613="","",SUM(F$4:F613))</f>
        <v/>
      </c>
      <c r="H613" s="23" t="str">
        <f t="shared" si="19"/>
        <v/>
      </c>
    </row>
    <row r="614" spans="2:8" x14ac:dyDescent="0.15">
      <c r="B614" s="21" t="str">
        <f>IF(H613="","",IF(B613&gt;='Compound Interest Calculator'!$F$10*p,"",B613+1))</f>
        <v/>
      </c>
      <c r="C614" s="27" t="str">
        <f>IF(B614="","",IF(p=52,C613+7,IF(p=26,C613+14,IF(p=24,IF(MOD(B614,2)=0,EDATE('Compound Interest Calculator'!$F$12,B614/2),C613+14),IF(DAY(DATE(YEAR('Compound Interest Calculator'!$F$12),MONTH('Compound Interest Calculator'!$F$12)+(B614-1)*(12/p),DAY('Compound Interest Calculator'!$F$12)))&lt;&gt;DAY('Compound Interest Calculator'!$F$12),DATE(YEAR('Compound Interest Calculator'!$F$12),MONTH('Compound Interest Calculator'!$F$12)+B614*(12/p)+1,0),DATE(YEAR('Compound Interest Calculator'!$F$12),MONTH('Compound Interest Calculator'!$F$12)+B614*(12/p),DAY('Compound Interest Calculator'!$F$12)))))))</f>
        <v/>
      </c>
      <c r="D614" s="25" t="str">
        <f t="shared" si="18"/>
        <v/>
      </c>
      <c r="E614" s="22" t="str">
        <f>IF(B614="","",SUM(D$4:D614)+PV)</f>
        <v/>
      </c>
      <c r="F614" s="22" t="str">
        <f>IF(B614="","",IF('Compound Interest Calculator'!$F$14="Daily",H613*( (1+rate)^(C614-C613)-1 ),H613*rate))</f>
        <v/>
      </c>
      <c r="G614" s="22" t="str">
        <f>IF(D614="","",SUM(F$4:F614))</f>
        <v/>
      </c>
      <c r="H614" s="23" t="str">
        <f t="shared" si="19"/>
        <v/>
      </c>
    </row>
    <row r="615" spans="2:8" x14ac:dyDescent="0.15">
      <c r="B615" s="21" t="str">
        <f>IF(H614="","",IF(B614&gt;='Compound Interest Calculator'!$F$10*p,"",B614+1))</f>
        <v/>
      </c>
      <c r="C615" s="27" t="str">
        <f>IF(B615="","",IF(p=52,C614+7,IF(p=26,C614+14,IF(p=24,IF(MOD(B615,2)=0,EDATE('Compound Interest Calculator'!$F$12,B615/2),C614+14),IF(DAY(DATE(YEAR('Compound Interest Calculator'!$F$12),MONTH('Compound Interest Calculator'!$F$12)+(B615-1)*(12/p),DAY('Compound Interest Calculator'!$F$12)))&lt;&gt;DAY('Compound Interest Calculator'!$F$12),DATE(YEAR('Compound Interest Calculator'!$F$12),MONTH('Compound Interest Calculator'!$F$12)+B615*(12/p)+1,0),DATE(YEAR('Compound Interest Calculator'!$F$12),MONTH('Compound Interest Calculator'!$F$12)+B615*(12/p),DAY('Compound Interest Calculator'!$F$12)))))))</f>
        <v/>
      </c>
      <c r="D615" s="25" t="str">
        <f t="shared" si="18"/>
        <v/>
      </c>
      <c r="E615" s="22" t="str">
        <f>IF(B615="","",SUM(D$4:D615)+PV)</f>
        <v/>
      </c>
      <c r="F615" s="22" t="str">
        <f>IF(B615="","",IF('Compound Interest Calculator'!$F$14="Daily",H614*( (1+rate)^(C615-C614)-1 ),H614*rate))</f>
        <v/>
      </c>
      <c r="G615" s="22" t="str">
        <f>IF(D615="","",SUM(F$4:F615))</f>
        <v/>
      </c>
      <c r="H615" s="23" t="str">
        <f t="shared" si="19"/>
        <v/>
      </c>
    </row>
    <row r="616" spans="2:8" x14ac:dyDescent="0.15">
      <c r="B616" s="21" t="str">
        <f>IF(H615="","",IF(B615&gt;='Compound Interest Calculator'!$F$10*p,"",B615+1))</f>
        <v/>
      </c>
      <c r="C616" s="27" t="str">
        <f>IF(B616="","",IF(p=52,C615+7,IF(p=26,C615+14,IF(p=24,IF(MOD(B616,2)=0,EDATE('Compound Interest Calculator'!$F$12,B616/2),C615+14),IF(DAY(DATE(YEAR('Compound Interest Calculator'!$F$12),MONTH('Compound Interest Calculator'!$F$12)+(B616-1)*(12/p),DAY('Compound Interest Calculator'!$F$12)))&lt;&gt;DAY('Compound Interest Calculator'!$F$12),DATE(YEAR('Compound Interest Calculator'!$F$12),MONTH('Compound Interest Calculator'!$F$12)+B616*(12/p)+1,0),DATE(YEAR('Compound Interest Calculator'!$F$12),MONTH('Compound Interest Calculator'!$F$12)+B616*(12/p),DAY('Compound Interest Calculator'!$F$12)))))))</f>
        <v/>
      </c>
      <c r="D616" s="25" t="str">
        <f t="shared" si="18"/>
        <v/>
      </c>
      <c r="E616" s="22" t="str">
        <f>IF(B616="","",SUM(D$4:D616)+PV)</f>
        <v/>
      </c>
      <c r="F616" s="22" t="str">
        <f>IF(B616="","",IF('Compound Interest Calculator'!$F$14="Daily",H615*( (1+rate)^(C616-C615)-1 ),H615*rate))</f>
        <v/>
      </c>
      <c r="G616" s="22" t="str">
        <f>IF(D616="","",SUM(F$4:F616))</f>
        <v/>
      </c>
      <c r="H616" s="23" t="str">
        <f t="shared" si="19"/>
        <v/>
      </c>
    </row>
    <row r="617" spans="2:8" x14ac:dyDescent="0.15">
      <c r="B617" s="21" t="str">
        <f>IF(H616="","",IF(B616&gt;='Compound Interest Calculator'!$F$10*p,"",B616+1))</f>
        <v/>
      </c>
      <c r="C617" s="27" t="str">
        <f>IF(B617="","",IF(p=52,C616+7,IF(p=26,C616+14,IF(p=24,IF(MOD(B617,2)=0,EDATE('Compound Interest Calculator'!$F$12,B617/2),C616+14),IF(DAY(DATE(YEAR('Compound Interest Calculator'!$F$12),MONTH('Compound Interest Calculator'!$F$12)+(B617-1)*(12/p),DAY('Compound Interest Calculator'!$F$12)))&lt;&gt;DAY('Compound Interest Calculator'!$F$12),DATE(YEAR('Compound Interest Calculator'!$F$12),MONTH('Compound Interest Calculator'!$F$12)+B617*(12/p)+1,0),DATE(YEAR('Compound Interest Calculator'!$F$12),MONTH('Compound Interest Calculator'!$F$12)+B617*(12/p),DAY('Compound Interest Calculator'!$F$12)))))))</f>
        <v/>
      </c>
      <c r="D617" s="25" t="str">
        <f t="shared" si="18"/>
        <v/>
      </c>
      <c r="E617" s="22" t="str">
        <f>IF(B617="","",SUM(D$4:D617)+PV)</f>
        <v/>
      </c>
      <c r="F617" s="22" t="str">
        <f>IF(B617="","",IF('Compound Interest Calculator'!$F$14="Daily",H616*( (1+rate)^(C617-C616)-1 ),H616*rate))</f>
        <v/>
      </c>
      <c r="G617" s="22" t="str">
        <f>IF(D617="","",SUM(F$4:F617))</f>
        <v/>
      </c>
      <c r="H617" s="23" t="str">
        <f t="shared" si="19"/>
        <v/>
      </c>
    </row>
    <row r="618" spans="2:8" x14ac:dyDescent="0.15">
      <c r="B618" s="21" t="str">
        <f>IF(H617="","",IF(B617&gt;='Compound Interest Calculator'!$F$10*p,"",B617+1))</f>
        <v/>
      </c>
      <c r="C618" s="27" t="str">
        <f>IF(B618="","",IF(p=52,C617+7,IF(p=26,C617+14,IF(p=24,IF(MOD(B618,2)=0,EDATE('Compound Interest Calculator'!$F$12,B618/2),C617+14),IF(DAY(DATE(YEAR('Compound Interest Calculator'!$F$12),MONTH('Compound Interest Calculator'!$F$12)+(B618-1)*(12/p),DAY('Compound Interest Calculator'!$F$12)))&lt;&gt;DAY('Compound Interest Calculator'!$F$12),DATE(YEAR('Compound Interest Calculator'!$F$12),MONTH('Compound Interest Calculator'!$F$12)+B618*(12/p)+1,0),DATE(YEAR('Compound Interest Calculator'!$F$12),MONTH('Compound Interest Calculator'!$F$12)+B618*(12/p),DAY('Compound Interest Calculator'!$F$12)))))))</f>
        <v/>
      </c>
      <c r="D618" s="25" t="str">
        <f t="shared" si="18"/>
        <v/>
      </c>
      <c r="E618" s="22" t="str">
        <f>IF(B618="","",SUM(D$4:D618)+PV)</f>
        <v/>
      </c>
      <c r="F618" s="22" t="str">
        <f>IF(B618="","",IF('Compound Interest Calculator'!$F$14="Daily",H617*( (1+rate)^(C618-C617)-1 ),H617*rate))</f>
        <v/>
      </c>
      <c r="G618" s="22" t="str">
        <f>IF(D618="","",SUM(F$4:F618))</f>
        <v/>
      </c>
      <c r="H618" s="23" t="str">
        <f t="shared" si="19"/>
        <v/>
      </c>
    </row>
    <row r="619" spans="2:8" x14ac:dyDescent="0.15">
      <c r="B619" s="21" t="str">
        <f>IF(H618="","",IF(B618&gt;='Compound Interest Calculator'!$F$10*p,"",B618+1))</f>
        <v/>
      </c>
      <c r="C619" s="27" t="str">
        <f>IF(B619="","",IF(p=52,C618+7,IF(p=26,C618+14,IF(p=24,IF(MOD(B619,2)=0,EDATE('Compound Interest Calculator'!$F$12,B619/2),C618+14),IF(DAY(DATE(YEAR('Compound Interest Calculator'!$F$12),MONTH('Compound Interest Calculator'!$F$12)+(B619-1)*(12/p),DAY('Compound Interest Calculator'!$F$12)))&lt;&gt;DAY('Compound Interest Calculator'!$F$12),DATE(YEAR('Compound Interest Calculator'!$F$12),MONTH('Compound Interest Calculator'!$F$12)+B619*(12/p)+1,0),DATE(YEAR('Compound Interest Calculator'!$F$12),MONTH('Compound Interest Calculator'!$F$12)+B619*(12/p),DAY('Compound Interest Calculator'!$F$12)))))))</f>
        <v/>
      </c>
      <c r="D619" s="25" t="str">
        <f t="shared" si="18"/>
        <v/>
      </c>
      <c r="E619" s="22" t="str">
        <f>IF(B619="","",SUM(D$4:D619)+PV)</f>
        <v/>
      </c>
      <c r="F619" s="22" t="str">
        <f>IF(B619="","",IF('Compound Interest Calculator'!$F$14="Daily",H618*( (1+rate)^(C619-C618)-1 ),H618*rate))</f>
        <v/>
      </c>
      <c r="G619" s="22" t="str">
        <f>IF(D619="","",SUM(F$4:F619))</f>
        <v/>
      </c>
      <c r="H619" s="23" t="str">
        <f t="shared" si="19"/>
        <v/>
      </c>
    </row>
    <row r="620" spans="2:8" x14ac:dyDescent="0.15">
      <c r="B620" s="21" t="str">
        <f>IF(H619="","",IF(B619&gt;='Compound Interest Calculator'!$F$10*p,"",B619+1))</f>
        <v/>
      </c>
      <c r="C620" s="27" t="str">
        <f>IF(B620="","",IF(p=52,C619+7,IF(p=26,C619+14,IF(p=24,IF(MOD(B620,2)=0,EDATE('Compound Interest Calculator'!$F$12,B620/2),C619+14),IF(DAY(DATE(YEAR('Compound Interest Calculator'!$F$12),MONTH('Compound Interest Calculator'!$F$12)+(B620-1)*(12/p),DAY('Compound Interest Calculator'!$F$12)))&lt;&gt;DAY('Compound Interest Calculator'!$F$12),DATE(YEAR('Compound Interest Calculator'!$F$12),MONTH('Compound Interest Calculator'!$F$12)+B620*(12/p)+1,0),DATE(YEAR('Compound Interest Calculator'!$F$12),MONTH('Compound Interest Calculator'!$F$12)+B620*(12/p),DAY('Compound Interest Calculator'!$F$12)))))))</f>
        <v/>
      </c>
      <c r="D620" s="25" t="str">
        <f t="shared" si="18"/>
        <v/>
      </c>
      <c r="E620" s="22" t="str">
        <f>IF(B620="","",SUM(D$4:D620)+PV)</f>
        <v/>
      </c>
      <c r="F620" s="22" t="str">
        <f>IF(B620="","",IF('Compound Interest Calculator'!$F$14="Daily",H619*( (1+rate)^(C620-C619)-1 ),H619*rate))</f>
        <v/>
      </c>
      <c r="G620" s="22" t="str">
        <f>IF(D620="","",SUM(F$4:F620))</f>
        <v/>
      </c>
      <c r="H620" s="23" t="str">
        <f t="shared" si="19"/>
        <v/>
      </c>
    </row>
    <row r="621" spans="2:8" x14ac:dyDescent="0.15">
      <c r="B621" s="21" t="str">
        <f>IF(H620="","",IF(B620&gt;='Compound Interest Calculator'!$F$10*p,"",B620+1))</f>
        <v/>
      </c>
      <c r="C621" s="27" t="str">
        <f>IF(B621="","",IF(p=52,C620+7,IF(p=26,C620+14,IF(p=24,IF(MOD(B621,2)=0,EDATE('Compound Interest Calculator'!$F$12,B621/2),C620+14),IF(DAY(DATE(YEAR('Compound Interest Calculator'!$F$12),MONTH('Compound Interest Calculator'!$F$12)+(B621-1)*(12/p),DAY('Compound Interest Calculator'!$F$12)))&lt;&gt;DAY('Compound Interest Calculator'!$F$12),DATE(YEAR('Compound Interest Calculator'!$F$12),MONTH('Compound Interest Calculator'!$F$12)+B621*(12/p)+1,0),DATE(YEAR('Compound Interest Calculator'!$F$12),MONTH('Compound Interest Calculator'!$F$12)+B621*(12/p),DAY('Compound Interest Calculator'!$F$12)))))))</f>
        <v/>
      </c>
      <c r="D621" s="25" t="str">
        <f t="shared" si="18"/>
        <v/>
      </c>
      <c r="E621" s="22" t="str">
        <f>IF(B621="","",SUM(D$4:D621)+PV)</f>
        <v/>
      </c>
      <c r="F621" s="22" t="str">
        <f>IF(B621="","",IF('Compound Interest Calculator'!$F$14="Daily",H620*( (1+rate)^(C621-C620)-1 ),H620*rate))</f>
        <v/>
      </c>
      <c r="G621" s="22" t="str">
        <f>IF(D621="","",SUM(F$4:F621))</f>
        <v/>
      </c>
      <c r="H621" s="23" t="str">
        <f t="shared" si="19"/>
        <v/>
      </c>
    </row>
    <row r="622" spans="2:8" x14ac:dyDescent="0.15">
      <c r="B622" s="21" t="str">
        <f>IF(H621="","",IF(B621&gt;='Compound Interest Calculator'!$F$10*p,"",B621+1))</f>
        <v/>
      </c>
      <c r="C622" s="27" t="str">
        <f>IF(B622="","",IF(p=52,C621+7,IF(p=26,C621+14,IF(p=24,IF(MOD(B622,2)=0,EDATE('Compound Interest Calculator'!$F$12,B622/2),C621+14),IF(DAY(DATE(YEAR('Compound Interest Calculator'!$F$12),MONTH('Compound Interest Calculator'!$F$12)+(B622-1)*(12/p),DAY('Compound Interest Calculator'!$F$12)))&lt;&gt;DAY('Compound Interest Calculator'!$F$12),DATE(YEAR('Compound Interest Calculator'!$F$12),MONTH('Compound Interest Calculator'!$F$12)+B622*(12/p)+1,0),DATE(YEAR('Compound Interest Calculator'!$F$12),MONTH('Compound Interest Calculator'!$F$12)+B622*(12/p),DAY('Compound Interest Calculator'!$F$12)))))))</f>
        <v/>
      </c>
      <c r="D622" s="25" t="str">
        <f t="shared" si="18"/>
        <v/>
      </c>
      <c r="E622" s="22" t="str">
        <f>IF(B622="","",SUM(D$4:D622)+PV)</f>
        <v/>
      </c>
      <c r="F622" s="22" t="str">
        <f>IF(B622="","",IF('Compound Interest Calculator'!$F$14="Daily",H621*( (1+rate)^(C622-C621)-1 ),H621*rate))</f>
        <v/>
      </c>
      <c r="G622" s="22" t="str">
        <f>IF(D622="","",SUM(F$4:F622))</f>
        <v/>
      </c>
      <c r="H622" s="23" t="str">
        <f t="shared" si="19"/>
        <v/>
      </c>
    </row>
    <row r="623" spans="2:8" x14ac:dyDescent="0.15">
      <c r="B623" s="21" t="str">
        <f>IF(H622="","",IF(B622&gt;='Compound Interest Calculator'!$F$10*p,"",B622+1))</f>
        <v/>
      </c>
      <c r="C623" s="27" t="str">
        <f>IF(B623="","",IF(p=52,C622+7,IF(p=26,C622+14,IF(p=24,IF(MOD(B623,2)=0,EDATE('Compound Interest Calculator'!$F$12,B623/2),C622+14),IF(DAY(DATE(YEAR('Compound Interest Calculator'!$F$12),MONTH('Compound Interest Calculator'!$F$12)+(B623-1)*(12/p),DAY('Compound Interest Calculator'!$F$12)))&lt;&gt;DAY('Compound Interest Calculator'!$F$12),DATE(YEAR('Compound Interest Calculator'!$F$12),MONTH('Compound Interest Calculator'!$F$12)+B623*(12/p)+1,0),DATE(YEAR('Compound Interest Calculator'!$F$12),MONTH('Compound Interest Calculator'!$F$12)+B623*(12/p),DAY('Compound Interest Calculator'!$F$12)))))))</f>
        <v/>
      </c>
      <c r="D623" s="25" t="str">
        <f t="shared" si="18"/>
        <v/>
      </c>
      <c r="E623" s="22" t="str">
        <f>IF(B623="","",SUM(D$4:D623)+PV)</f>
        <v/>
      </c>
      <c r="F623" s="22" t="str">
        <f>IF(B623="","",IF('Compound Interest Calculator'!$F$14="Daily",H622*( (1+rate)^(C623-C622)-1 ),H622*rate))</f>
        <v/>
      </c>
      <c r="G623" s="22" t="str">
        <f>IF(D623="","",SUM(F$4:F623))</f>
        <v/>
      </c>
      <c r="H623" s="23" t="str">
        <f t="shared" si="19"/>
        <v/>
      </c>
    </row>
    <row r="624" spans="2:8" x14ac:dyDescent="0.15">
      <c r="B624" s="21" t="str">
        <f>IF(H623="","",IF(B623&gt;='Compound Interest Calculator'!$F$10*p,"",B623+1))</f>
        <v/>
      </c>
      <c r="C624" s="27" t="str">
        <f>IF(B624="","",IF(p=52,C623+7,IF(p=26,C623+14,IF(p=24,IF(MOD(B624,2)=0,EDATE('Compound Interest Calculator'!$F$12,B624/2),C623+14),IF(DAY(DATE(YEAR('Compound Interest Calculator'!$F$12),MONTH('Compound Interest Calculator'!$F$12)+(B624-1)*(12/p),DAY('Compound Interest Calculator'!$F$12)))&lt;&gt;DAY('Compound Interest Calculator'!$F$12),DATE(YEAR('Compound Interest Calculator'!$F$12),MONTH('Compound Interest Calculator'!$F$12)+B624*(12/p)+1,0),DATE(YEAR('Compound Interest Calculator'!$F$12),MONTH('Compound Interest Calculator'!$F$12)+B624*(12/p),DAY('Compound Interest Calculator'!$F$12)))))))</f>
        <v/>
      </c>
      <c r="D624" s="25" t="str">
        <f t="shared" si="18"/>
        <v/>
      </c>
      <c r="E624" s="22" t="str">
        <f>IF(B624="","",SUM(D$4:D624)+PV)</f>
        <v/>
      </c>
      <c r="F624" s="22" t="str">
        <f>IF(B624="","",IF('Compound Interest Calculator'!$F$14="Daily",H623*( (1+rate)^(C624-C623)-1 ),H623*rate))</f>
        <v/>
      </c>
      <c r="G624" s="22" t="str">
        <f>IF(D624="","",SUM(F$4:F624))</f>
        <v/>
      </c>
      <c r="H624" s="23" t="str">
        <f t="shared" si="19"/>
        <v/>
      </c>
    </row>
    <row r="625" spans="2:8" x14ac:dyDescent="0.15">
      <c r="B625" s="21" t="str">
        <f>IF(H624="","",IF(B624&gt;='Compound Interest Calculator'!$F$10*p,"",B624+1))</f>
        <v/>
      </c>
      <c r="C625" s="27" t="str">
        <f>IF(B625="","",IF(p=52,C624+7,IF(p=26,C624+14,IF(p=24,IF(MOD(B625,2)=0,EDATE('Compound Interest Calculator'!$F$12,B625/2),C624+14),IF(DAY(DATE(YEAR('Compound Interest Calculator'!$F$12),MONTH('Compound Interest Calculator'!$F$12)+(B625-1)*(12/p),DAY('Compound Interest Calculator'!$F$12)))&lt;&gt;DAY('Compound Interest Calculator'!$F$12),DATE(YEAR('Compound Interest Calculator'!$F$12),MONTH('Compound Interest Calculator'!$F$12)+B625*(12/p)+1,0),DATE(YEAR('Compound Interest Calculator'!$F$12),MONTH('Compound Interest Calculator'!$F$12)+B625*(12/p),DAY('Compound Interest Calculator'!$F$12)))))))</f>
        <v/>
      </c>
      <c r="D625" s="25" t="str">
        <f t="shared" si="18"/>
        <v/>
      </c>
      <c r="E625" s="22" t="str">
        <f>IF(B625="","",SUM(D$4:D625)+PV)</f>
        <v/>
      </c>
      <c r="F625" s="22" t="str">
        <f>IF(B625="","",IF('Compound Interest Calculator'!$F$14="Daily",H624*( (1+rate)^(C625-C624)-1 ),H624*rate))</f>
        <v/>
      </c>
      <c r="G625" s="22" t="str">
        <f>IF(D625="","",SUM(F$4:F625))</f>
        <v/>
      </c>
      <c r="H625" s="23" t="str">
        <f t="shared" si="19"/>
        <v/>
      </c>
    </row>
    <row r="626" spans="2:8" x14ac:dyDescent="0.15">
      <c r="B626" s="21" t="str">
        <f>IF(H625="","",IF(B625&gt;='Compound Interest Calculator'!$F$10*p,"",B625+1))</f>
        <v/>
      </c>
      <c r="C626" s="27" t="str">
        <f>IF(B626="","",IF(p=52,C625+7,IF(p=26,C625+14,IF(p=24,IF(MOD(B626,2)=0,EDATE('Compound Interest Calculator'!$F$12,B626/2),C625+14),IF(DAY(DATE(YEAR('Compound Interest Calculator'!$F$12),MONTH('Compound Interest Calculator'!$F$12)+(B626-1)*(12/p),DAY('Compound Interest Calculator'!$F$12)))&lt;&gt;DAY('Compound Interest Calculator'!$F$12),DATE(YEAR('Compound Interest Calculator'!$F$12),MONTH('Compound Interest Calculator'!$F$12)+B626*(12/p)+1,0),DATE(YEAR('Compound Interest Calculator'!$F$12),MONTH('Compound Interest Calculator'!$F$12)+B626*(12/p),DAY('Compound Interest Calculator'!$F$12)))))))</f>
        <v/>
      </c>
      <c r="D626" s="25" t="str">
        <f t="shared" si="18"/>
        <v/>
      </c>
      <c r="E626" s="22" t="str">
        <f>IF(B626="","",SUM(D$4:D626)+PV)</f>
        <v/>
      </c>
      <c r="F626" s="22" t="str">
        <f>IF(B626="","",IF('Compound Interest Calculator'!$F$14="Daily",H625*( (1+rate)^(C626-C625)-1 ),H625*rate))</f>
        <v/>
      </c>
      <c r="G626" s="22" t="str">
        <f>IF(D626="","",SUM(F$4:F626))</f>
        <v/>
      </c>
      <c r="H626" s="23" t="str">
        <f t="shared" si="19"/>
        <v/>
      </c>
    </row>
    <row r="627" spans="2:8" x14ac:dyDescent="0.15">
      <c r="B627" s="21" t="str">
        <f>IF(H626="","",IF(B626&gt;='Compound Interest Calculator'!$F$10*p,"",B626+1))</f>
        <v/>
      </c>
      <c r="C627" s="27" t="str">
        <f>IF(B627="","",IF(p=52,C626+7,IF(p=26,C626+14,IF(p=24,IF(MOD(B627,2)=0,EDATE('Compound Interest Calculator'!$F$12,B627/2),C626+14),IF(DAY(DATE(YEAR('Compound Interest Calculator'!$F$12),MONTH('Compound Interest Calculator'!$F$12)+(B627-1)*(12/p),DAY('Compound Interest Calculator'!$F$12)))&lt;&gt;DAY('Compound Interest Calculator'!$F$12),DATE(YEAR('Compound Interest Calculator'!$F$12),MONTH('Compound Interest Calculator'!$F$12)+B627*(12/p)+1,0),DATE(YEAR('Compound Interest Calculator'!$F$12),MONTH('Compound Interest Calculator'!$F$12)+B627*(12/p),DAY('Compound Interest Calculator'!$F$12)))))))</f>
        <v/>
      </c>
      <c r="D627" s="25" t="str">
        <f t="shared" si="18"/>
        <v/>
      </c>
      <c r="E627" s="22" t="str">
        <f>IF(B627="","",SUM(D$4:D627)+PV)</f>
        <v/>
      </c>
      <c r="F627" s="22" t="str">
        <f>IF(B627="","",IF('Compound Interest Calculator'!$F$14="Daily",H626*( (1+rate)^(C627-C626)-1 ),H626*rate))</f>
        <v/>
      </c>
      <c r="G627" s="22" t="str">
        <f>IF(D627="","",SUM(F$4:F627))</f>
        <v/>
      </c>
      <c r="H627" s="23" t="str">
        <f t="shared" si="19"/>
        <v/>
      </c>
    </row>
    <row r="628" spans="2:8" x14ac:dyDescent="0.15">
      <c r="B628" s="21" t="str">
        <f>IF(H627="","",IF(B627&gt;='Compound Interest Calculator'!$F$10*p,"",B627+1))</f>
        <v/>
      </c>
      <c r="C628" s="27" t="str">
        <f>IF(B628="","",IF(p=52,C627+7,IF(p=26,C627+14,IF(p=24,IF(MOD(B628,2)=0,EDATE('Compound Interest Calculator'!$F$12,B628/2),C627+14),IF(DAY(DATE(YEAR('Compound Interest Calculator'!$F$12),MONTH('Compound Interest Calculator'!$F$12)+(B628-1)*(12/p),DAY('Compound Interest Calculator'!$F$12)))&lt;&gt;DAY('Compound Interest Calculator'!$F$12),DATE(YEAR('Compound Interest Calculator'!$F$12),MONTH('Compound Interest Calculator'!$F$12)+B628*(12/p)+1,0),DATE(YEAR('Compound Interest Calculator'!$F$12),MONTH('Compound Interest Calculator'!$F$12)+B628*(12/p),DAY('Compound Interest Calculator'!$F$12)))))))</f>
        <v/>
      </c>
      <c r="D628" s="25" t="str">
        <f t="shared" si="18"/>
        <v/>
      </c>
      <c r="E628" s="22" t="str">
        <f>IF(B628="","",SUM(D$4:D628)+PV)</f>
        <v/>
      </c>
      <c r="F628" s="22" t="str">
        <f>IF(B628="","",IF('Compound Interest Calculator'!$F$14="Daily",H627*( (1+rate)^(C628-C627)-1 ),H627*rate))</f>
        <v/>
      </c>
      <c r="G628" s="22" t="str">
        <f>IF(D628="","",SUM(F$4:F628))</f>
        <v/>
      </c>
      <c r="H628" s="23" t="str">
        <f t="shared" si="19"/>
        <v/>
      </c>
    </row>
    <row r="629" spans="2:8" x14ac:dyDescent="0.15">
      <c r="B629" s="21" t="str">
        <f>IF(H628="","",IF(B628&gt;='Compound Interest Calculator'!$F$10*p,"",B628+1))</f>
        <v/>
      </c>
      <c r="C629" s="27" t="str">
        <f>IF(B629="","",IF(p=52,C628+7,IF(p=26,C628+14,IF(p=24,IF(MOD(B629,2)=0,EDATE('Compound Interest Calculator'!$F$12,B629/2),C628+14),IF(DAY(DATE(YEAR('Compound Interest Calculator'!$F$12),MONTH('Compound Interest Calculator'!$F$12)+(B629-1)*(12/p),DAY('Compound Interest Calculator'!$F$12)))&lt;&gt;DAY('Compound Interest Calculator'!$F$12),DATE(YEAR('Compound Interest Calculator'!$F$12),MONTH('Compound Interest Calculator'!$F$12)+B629*(12/p)+1,0),DATE(YEAR('Compound Interest Calculator'!$F$12),MONTH('Compound Interest Calculator'!$F$12)+B629*(12/p),DAY('Compound Interest Calculator'!$F$12)))))))</f>
        <v/>
      </c>
      <c r="D629" s="25" t="str">
        <f t="shared" si="18"/>
        <v/>
      </c>
      <c r="E629" s="22" t="str">
        <f>IF(B629="","",SUM(D$4:D629)+PV)</f>
        <v/>
      </c>
      <c r="F629" s="22" t="str">
        <f>IF(B629="","",IF('Compound Interest Calculator'!$F$14="Daily",H628*( (1+rate)^(C629-C628)-1 ),H628*rate))</f>
        <v/>
      </c>
      <c r="G629" s="22" t="str">
        <f>IF(D629="","",SUM(F$4:F629))</f>
        <v/>
      </c>
      <c r="H629" s="23" t="str">
        <f t="shared" si="19"/>
        <v/>
      </c>
    </row>
    <row r="630" spans="2:8" x14ac:dyDescent="0.15">
      <c r="B630" s="21" t="str">
        <f>IF(H629="","",IF(B629&gt;='Compound Interest Calculator'!$F$10*p,"",B629+1))</f>
        <v/>
      </c>
      <c r="C630" s="27" t="str">
        <f>IF(B630="","",IF(p=52,C629+7,IF(p=26,C629+14,IF(p=24,IF(MOD(B630,2)=0,EDATE('Compound Interest Calculator'!$F$12,B630/2),C629+14),IF(DAY(DATE(YEAR('Compound Interest Calculator'!$F$12),MONTH('Compound Interest Calculator'!$F$12)+(B630-1)*(12/p),DAY('Compound Interest Calculator'!$F$12)))&lt;&gt;DAY('Compound Interest Calculator'!$F$12),DATE(YEAR('Compound Interest Calculator'!$F$12),MONTH('Compound Interest Calculator'!$F$12)+B630*(12/p)+1,0),DATE(YEAR('Compound Interest Calculator'!$F$12),MONTH('Compound Interest Calculator'!$F$12)+B630*(12/p),DAY('Compound Interest Calculator'!$F$12)))))))</f>
        <v/>
      </c>
      <c r="D630" s="25" t="str">
        <f t="shared" si="18"/>
        <v/>
      </c>
      <c r="E630" s="22" t="str">
        <f>IF(B630="","",SUM(D$4:D630)+PV)</f>
        <v/>
      </c>
      <c r="F630" s="22" t="str">
        <f>IF(B630="","",IF('Compound Interest Calculator'!$F$14="Daily",H629*( (1+rate)^(C630-C629)-1 ),H629*rate))</f>
        <v/>
      </c>
      <c r="G630" s="22" t="str">
        <f>IF(D630="","",SUM(F$4:F630))</f>
        <v/>
      </c>
      <c r="H630" s="23" t="str">
        <f t="shared" si="19"/>
        <v/>
      </c>
    </row>
    <row r="631" spans="2:8" x14ac:dyDescent="0.15">
      <c r="B631" s="21" t="str">
        <f>IF(H630="","",IF(B630&gt;='Compound Interest Calculator'!$F$10*p,"",B630+1))</f>
        <v/>
      </c>
      <c r="C631" s="27" t="str">
        <f>IF(B631="","",IF(p=52,C630+7,IF(p=26,C630+14,IF(p=24,IF(MOD(B631,2)=0,EDATE('Compound Interest Calculator'!$F$12,B631/2),C630+14),IF(DAY(DATE(YEAR('Compound Interest Calculator'!$F$12),MONTH('Compound Interest Calculator'!$F$12)+(B631-1)*(12/p),DAY('Compound Interest Calculator'!$F$12)))&lt;&gt;DAY('Compound Interest Calculator'!$F$12),DATE(YEAR('Compound Interest Calculator'!$F$12),MONTH('Compound Interest Calculator'!$F$12)+B631*(12/p)+1,0),DATE(YEAR('Compound Interest Calculator'!$F$12),MONTH('Compound Interest Calculator'!$F$12)+B631*(12/p),DAY('Compound Interest Calculator'!$F$12)))))))</f>
        <v/>
      </c>
      <c r="D631" s="25" t="str">
        <f t="shared" si="18"/>
        <v/>
      </c>
      <c r="E631" s="22" t="str">
        <f>IF(B631="","",SUM(D$4:D631)+PV)</f>
        <v/>
      </c>
      <c r="F631" s="22" t="str">
        <f>IF(B631="","",IF('Compound Interest Calculator'!$F$14="Daily",H630*( (1+rate)^(C631-C630)-1 ),H630*rate))</f>
        <v/>
      </c>
      <c r="G631" s="22" t="str">
        <f>IF(D631="","",SUM(F$4:F631))</f>
        <v/>
      </c>
      <c r="H631" s="23" t="str">
        <f t="shared" si="19"/>
        <v/>
      </c>
    </row>
    <row r="632" spans="2:8" x14ac:dyDescent="0.15">
      <c r="B632" s="21" t="str">
        <f>IF(H631="","",IF(B631&gt;='Compound Interest Calculator'!$F$10*p,"",B631+1))</f>
        <v/>
      </c>
      <c r="C632" s="27" t="str">
        <f>IF(B632="","",IF(p=52,C631+7,IF(p=26,C631+14,IF(p=24,IF(MOD(B632,2)=0,EDATE('Compound Interest Calculator'!$F$12,B632/2),C631+14),IF(DAY(DATE(YEAR('Compound Interest Calculator'!$F$12),MONTH('Compound Interest Calculator'!$F$12)+(B632-1)*(12/p),DAY('Compound Interest Calculator'!$F$12)))&lt;&gt;DAY('Compound Interest Calculator'!$F$12),DATE(YEAR('Compound Interest Calculator'!$F$12),MONTH('Compound Interest Calculator'!$F$12)+B632*(12/p)+1,0),DATE(YEAR('Compound Interest Calculator'!$F$12),MONTH('Compound Interest Calculator'!$F$12)+B632*(12/p),DAY('Compound Interest Calculator'!$F$12)))))))</f>
        <v/>
      </c>
      <c r="D632" s="25" t="str">
        <f t="shared" si="18"/>
        <v/>
      </c>
      <c r="E632" s="22" t="str">
        <f>IF(B632="","",SUM(D$4:D632)+PV)</f>
        <v/>
      </c>
      <c r="F632" s="22" t="str">
        <f>IF(B632="","",IF('Compound Interest Calculator'!$F$14="Daily",H631*( (1+rate)^(C632-C631)-1 ),H631*rate))</f>
        <v/>
      </c>
      <c r="G632" s="22" t="str">
        <f>IF(D632="","",SUM(F$4:F632))</f>
        <v/>
      </c>
      <c r="H632" s="23" t="str">
        <f t="shared" si="19"/>
        <v/>
      </c>
    </row>
    <row r="633" spans="2:8" x14ac:dyDescent="0.15">
      <c r="B633" s="21" t="str">
        <f>IF(H632="","",IF(B632&gt;='Compound Interest Calculator'!$F$10*p,"",B632+1))</f>
        <v/>
      </c>
      <c r="C633" s="27" t="str">
        <f>IF(B633="","",IF(p=52,C632+7,IF(p=26,C632+14,IF(p=24,IF(MOD(B633,2)=0,EDATE('Compound Interest Calculator'!$F$12,B633/2),C632+14),IF(DAY(DATE(YEAR('Compound Interest Calculator'!$F$12),MONTH('Compound Interest Calculator'!$F$12)+(B633-1)*(12/p),DAY('Compound Interest Calculator'!$F$12)))&lt;&gt;DAY('Compound Interest Calculator'!$F$12),DATE(YEAR('Compound Interest Calculator'!$F$12),MONTH('Compound Interest Calculator'!$F$12)+B633*(12/p)+1,0),DATE(YEAR('Compound Interest Calculator'!$F$12),MONTH('Compound Interest Calculator'!$F$12)+B633*(12/p),DAY('Compound Interest Calculator'!$F$12)))))))</f>
        <v/>
      </c>
      <c r="D633" s="25" t="str">
        <f t="shared" si="18"/>
        <v/>
      </c>
      <c r="E633" s="22" t="str">
        <f>IF(B633="","",SUM(D$4:D633)+PV)</f>
        <v/>
      </c>
      <c r="F633" s="22" t="str">
        <f>IF(B633="","",IF('Compound Interest Calculator'!$F$14="Daily",H632*( (1+rate)^(C633-C632)-1 ),H632*rate))</f>
        <v/>
      </c>
      <c r="G633" s="22" t="str">
        <f>IF(D633="","",SUM(F$4:F633))</f>
        <v/>
      </c>
      <c r="H633" s="23" t="str">
        <f t="shared" si="19"/>
        <v/>
      </c>
    </row>
    <row r="634" spans="2:8" x14ac:dyDescent="0.15">
      <c r="B634" s="21" t="str">
        <f>IF(H633="","",IF(B633&gt;='Compound Interest Calculator'!$F$10*p,"",B633+1))</f>
        <v/>
      </c>
      <c r="C634" s="27" t="str">
        <f>IF(B634="","",IF(p=52,C633+7,IF(p=26,C633+14,IF(p=24,IF(MOD(B634,2)=0,EDATE('Compound Interest Calculator'!$F$12,B634/2),C633+14),IF(DAY(DATE(YEAR('Compound Interest Calculator'!$F$12),MONTH('Compound Interest Calculator'!$F$12)+(B634-1)*(12/p),DAY('Compound Interest Calculator'!$F$12)))&lt;&gt;DAY('Compound Interest Calculator'!$F$12),DATE(YEAR('Compound Interest Calculator'!$F$12),MONTH('Compound Interest Calculator'!$F$12)+B634*(12/p)+1,0),DATE(YEAR('Compound Interest Calculator'!$F$12),MONTH('Compound Interest Calculator'!$F$12)+B634*(12/p),DAY('Compound Interest Calculator'!$F$12)))))))</f>
        <v/>
      </c>
      <c r="D634" s="25" t="str">
        <f t="shared" si="18"/>
        <v/>
      </c>
      <c r="E634" s="22" t="str">
        <f>IF(B634="","",SUM(D$4:D634)+PV)</f>
        <v/>
      </c>
      <c r="F634" s="22" t="str">
        <f>IF(B634="","",IF('Compound Interest Calculator'!$F$14="Daily",H633*( (1+rate)^(C634-C633)-1 ),H633*rate))</f>
        <v/>
      </c>
      <c r="G634" s="22" t="str">
        <f>IF(D634="","",SUM(F$4:F634))</f>
        <v/>
      </c>
      <c r="H634" s="23" t="str">
        <f t="shared" si="19"/>
        <v/>
      </c>
    </row>
    <row r="635" spans="2:8" x14ac:dyDescent="0.15">
      <c r="B635" s="21" t="str">
        <f>IF(H634="","",IF(B634&gt;='Compound Interest Calculator'!$F$10*p,"",B634+1))</f>
        <v/>
      </c>
      <c r="C635" s="27" t="str">
        <f>IF(B635="","",IF(p=52,C634+7,IF(p=26,C634+14,IF(p=24,IF(MOD(B635,2)=0,EDATE('Compound Interest Calculator'!$F$12,B635/2),C634+14),IF(DAY(DATE(YEAR('Compound Interest Calculator'!$F$12),MONTH('Compound Interest Calculator'!$F$12)+(B635-1)*(12/p),DAY('Compound Interest Calculator'!$F$12)))&lt;&gt;DAY('Compound Interest Calculator'!$F$12),DATE(YEAR('Compound Interest Calculator'!$F$12),MONTH('Compound Interest Calculator'!$F$12)+B635*(12/p)+1,0),DATE(YEAR('Compound Interest Calculator'!$F$12),MONTH('Compound Interest Calculator'!$F$12)+B635*(12/p),DAY('Compound Interest Calculator'!$F$12)))))))</f>
        <v/>
      </c>
      <c r="D635" s="25" t="str">
        <f t="shared" si="18"/>
        <v/>
      </c>
      <c r="E635" s="22" t="str">
        <f>IF(B635="","",SUM(D$4:D635)+PV)</f>
        <v/>
      </c>
      <c r="F635" s="22" t="str">
        <f>IF(B635="","",IF('Compound Interest Calculator'!$F$14="Daily",H634*( (1+rate)^(C635-C634)-1 ),H634*rate))</f>
        <v/>
      </c>
      <c r="G635" s="22" t="str">
        <f>IF(D635="","",SUM(F$4:F635))</f>
        <v/>
      </c>
      <c r="H635" s="23" t="str">
        <f t="shared" si="19"/>
        <v/>
      </c>
    </row>
    <row r="636" spans="2:8" x14ac:dyDescent="0.15">
      <c r="B636" s="21" t="str">
        <f>IF(H635="","",IF(B635&gt;='Compound Interest Calculator'!$F$10*p,"",B635+1))</f>
        <v/>
      </c>
      <c r="C636" s="27" t="str">
        <f>IF(B636="","",IF(p=52,C635+7,IF(p=26,C635+14,IF(p=24,IF(MOD(B636,2)=0,EDATE('Compound Interest Calculator'!$F$12,B636/2),C635+14),IF(DAY(DATE(YEAR('Compound Interest Calculator'!$F$12),MONTH('Compound Interest Calculator'!$F$12)+(B636-1)*(12/p),DAY('Compound Interest Calculator'!$F$12)))&lt;&gt;DAY('Compound Interest Calculator'!$F$12),DATE(YEAR('Compound Interest Calculator'!$F$12),MONTH('Compound Interest Calculator'!$F$12)+B636*(12/p)+1,0),DATE(YEAR('Compound Interest Calculator'!$F$12),MONTH('Compound Interest Calculator'!$F$12)+B636*(12/p),DAY('Compound Interest Calculator'!$F$12)))))))</f>
        <v/>
      </c>
      <c r="D636" s="25" t="str">
        <f t="shared" si="18"/>
        <v/>
      </c>
      <c r="E636" s="22" t="str">
        <f>IF(B636="","",SUM(D$4:D636)+PV)</f>
        <v/>
      </c>
      <c r="F636" s="22" t="str">
        <f>IF(B636="","",IF('Compound Interest Calculator'!$F$14="Daily",H635*( (1+rate)^(C636-C635)-1 ),H635*rate))</f>
        <v/>
      </c>
      <c r="G636" s="22" t="str">
        <f>IF(D636="","",SUM(F$4:F636))</f>
        <v/>
      </c>
      <c r="H636" s="23" t="str">
        <f t="shared" si="19"/>
        <v/>
      </c>
    </row>
    <row r="637" spans="2:8" x14ac:dyDescent="0.15">
      <c r="B637" s="21" t="str">
        <f>IF(H636="","",IF(B636&gt;='Compound Interest Calculator'!$F$10*p,"",B636+1))</f>
        <v/>
      </c>
      <c r="C637" s="27" t="str">
        <f>IF(B637="","",IF(p=52,C636+7,IF(p=26,C636+14,IF(p=24,IF(MOD(B637,2)=0,EDATE('Compound Interest Calculator'!$F$12,B637/2),C636+14),IF(DAY(DATE(YEAR('Compound Interest Calculator'!$F$12),MONTH('Compound Interest Calculator'!$F$12)+(B637-1)*(12/p),DAY('Compound Interest Calculator'!$F$12)))&lt;&gt;DAY('Compound Interest Calculator'!$F$12),DATE(YEAR('Compound Interest Calculator'!$F$12),MONTH('Compound Interest Calculator'!$F$12)+B637*(12/p)+1,0),DATE(YEAR('Compound Interest Calculator'!$F$12),MONTH('Compound Interest Calculator'!$F$12)+B637*(12/p),DAY('Compound Interest Calculator'!$F$12)))))))</f>
        <v/>
      </c>
      <c r="D637" s="25" t="str">
        <f t="shared" si="18"/>
        <v/>
      </c>
      <c r="E637" s="22" t="str">
        <f>IF(B637="","",SUM(D$4:D637)+PV)</f>
        <v/>
      </c>
      <c r="F637" s="22" t="str">
        <f>IF(B637="","",IF('Compound Interest Calculator'!$F$14="Daily",H636*( (1+rate)^(C637-C636)-1 ),H636*rate))</f>
        <v/>
      </c>
      <c r="G637" s="22" t="str">
        <f>IF(D637="","",SUM(F$4:F637))</f>
        <v/>
      </c>
      <c r="H637" s="23" t="str">
        <f t="shared" si="19"/>
        <v/>
      </c>
    </row>
    <row r="638" spans="2:8" x14ac:dyDescent="0.15">
      <c r="B638" s="21" t="str">
        <f>IF(H637="","",IF(B637&gt;='Compound Interest Calculator'!$F$10*p,"",B637+1))</f>
        <v/>
      </c>
      <c r="C638" s="27" t="str">
        <f>IF(B638="","",IF(p=52,C637+7,IF(p=26,C637+14,IF(p=24,IF(MOD(B638,2)=0,EDATE('Compound Interest Calculator'!$F$12,B638/2),C637+14),IF(DAY(DATE(YEAR('Compound Interest Calculator'!$F$12),MONTH('Compound Interest Calculator'!$F$12)+(B638-1)*(12/p),DAY('Compound Interest Calculator'!$F$12)))&lt;&gt;DAY('Compound Interest Calculator'!$F$12),DATE(YEAR('Compound Interest Calculator'!$F$12),MONTH('Compound Interest Calculator'!$F$12)+B638*(12/p)+1,0),DATE(YEAR('Compound Interest Calculator'!$F$12),MONTH('Compound Interest Calculator'!$F$12)+B638*(12/p),DAY('Compound Interest Calculator'!$F$12)))))))</f>
        <v/>
      </c>
      <c r="D638" s="25" t="str">
        <f t="shared" si="18"/>
        <v/>
      </c>
      <c r="E638" s="22" t="str">
        <f>IF(B638="","",SUM(D$4:D638)+PV)</f>
        <v/>
      </c>
      <c r="F638" s="22" t="str">
        <f>IF(B638="","",IF('Compound Interest Calculator'!$F$14="Daily",H637*( (1+rate)^(C638-C637)-1 ),H637*rate))</f>
        <v/>
      </c>
      <c r="G638" s="22" t="str">
        <f>IF(D638="","",SUM(F$4:F638))</f>
        <v/>
      </c>
      <c r="H638" s="23" t="str">
        <f t="shared" si="19"/>
        <v/>
      </c>
    </row>
    <row r="639" spans="2:8" x14ac:dyDescent="0.15">
      <c r="B639" s="21" t="str">
        <f>IF(H638="","",IF(B638&gt;='Compound Interest Calculator'!$F$10*p,"",B638+1))</f>
        <v/>
      </c>
      <c r="C639" s="27" t="str">
        <f>IF(B639="","",IF(p=52,C638+7,IF(p=26,C638+14,IF(p=24,IF(MOD(B639,2)=0,EDATE('Compound Interest Calculator'!$F$12,B639/2),C638+14),IF(DAY(DATE(YEAR('Compound Interest Calculator'!$F$12),MONTH('Compound Interest Calculator'!$F$12)+(B639-1)*(12/p),DAY('Compound Interest Calculator'!$F$12)))&lt;&gt;DAY('Compound Interest Calculator'!$F$12),DATE(YEAR('Compound Interest Calculator'!$F$12),MONTH('Compound Interest Calculator'!$F$12)+B639*(12/p)+1,0),DATE(YEAR('Compound Interest Calculator'!$F$12),MONTH('Compound Interest Calculator'!$F$12)+B639*(12/p),DAY('Compound Interest Calculator'!$F$12)))))))</f>
        <v/>
      </c>
      <c r="D639" s="25" t="str">
        <f t="shared" si="18"/>
        <v/>
      </c>
      <c r="E639" s="22" t="str">
        <f>IF(B639="","",SUM(D$4:D639)+PV)</f>
        <v/>
      </c>
      <c r="F639" s="22" t="str">
        <f>IF(B639="","",IF('Compound Interest Calculator'!$F$14="Daily",H638*( (1+rate)^(C639-C638)-1 ),H638*rate))</f>
        <v/>
      </c>
      <c r="G639" s="22" t="str">
        <f>IF(D639="","",SUM(F$4:F639))</f>
        <v/>
      </c>
      <c r="H639" s="23" t="str">
        <f t="shared" si="19"/>
        <v/>
      </c>
    </row>
    <row r="640" spans="2:8" x14ac:dyDescent="0.15">
      <c r="B640" s="21" t="str">
        <f>IF(H639="","",IF(B639&gt;='Compound Interest Calculator'!$F$10*p,"",B639+1))</f>
        <v/>
      </c>
      <c r="C640" s="27" t="str">
        <f>IF(B640="","",IF(p=52,C639+7,IF(p=26,C639+14,IF(p=24,IF(MOD(B640,2)=0,EDATE('Compound Interest Calculator'!$F$12,B640/2),C639+14),IF(DAY(DATE(YEAR('Compound Interest Calculator'!$F$12),MONTH('Compound Interest Calculator'!$F$12)+(B640-1)*(12/p),DAY('Compound Interest Calculator'!$F$12)))&lt;&gt;DAY('Compound Interest Calculator'!$F$12),DATE(YEAR('Compound Interest Calculator'!$F$12),MONTH('Compound Interest Calculator'!$F$12)+B640*(12/p)+1,0),DATE(YEAR('Compound Interest Calculator'!$F$12),MONTH('Compound Interest Calculator'!$F$12)+B640*(12/p),DAY('Compound Interest Calculator'!$F$12)))))))</f>
        <v/>
      </c>
      <c r="D640" s="25" t="str">
        <f t="shared" si="18"/>
        <v/>
      </c>
      <c r="E640" s="22" t="str">
        <f>IF(B640="","",SUM(D$4:D640)+PV)</f>
        <v/>
      </c>
      <c r="F640" s="22" t="str">
        <f>IF(B640="","",IF('Compound Interest Calculator'!$F$14="Daily",H639*( (1+rate)^(C640-C639)-1 ),H639*rate))</f>
        <v/>
      </c>
      <c r="G640" s="22" t="str">
        <f>IF(D640="","",SUM(F$4:F640))</f>
        <v/>
      </c>
      <c r="H640" s="23" t="str">
        <f t="shared" si="19"/>
        <v/>
      </c>
    </row>
    <row r="641" spans="2:8" x14ac:dyDescent="0.15">
      <c r="B641" s="21" t="str">
        <f>IF(H640="","",IF(B640&gt;='Compound Interest Calculator'!$F$10*p,"",B640+1))</f>
        <v/>
      </c>
      <c r="C641" s="27" t="str">
        <f>IF(B641="","",IF(p=52,C640+7,IF(p=26,C640+14,IF(p=24,IF(MOD(B641,2)=0,EDATE('Compound Interest Calculator'!$F$12,B641/2),C640+14),IF(DAY(DATE(YEAR('Compound Interest Calculator'!$F$12),MONTH('Compound Interest Calculator'!$F$12)+(B641-1)*(12/p),DAY('Compound Interest Calculator'!$F$12)))&lt;&gt;DAY('Compound Interest Calculator'!$F$12),DATE(YEAR('Compound Interest Calculator'!$F$12),MONTH('Compound Interest Calculator'!$F$12)+B641*(12/p)+1,0),DATE(YEAR('Compound Interest Calculator'!$F$12),MONTH('Compound Interest Calculator'!$F$12)+B641*(12/p),DAY('Compound Interest Calculator'!$F$12)))))))</f>
        <v/>
      </c>
      <c r="D641" s="25" t="str">
        <f t="shared" si="18"/>
        <v/>
      </c>
      <c r="E641" s="22" t="str">
        <f>IF(B641="","",SUM(D$4:D641)+PV)</f>
        <v/>
      </c>
      <c r="F641" s="22" t="str">
        <f>IF(B641="","",IF('Compound Interest Calculator'!$F$14="Daily",H640*( (1+rate)^(C641-C640)-1 ),H640*rate))</f>
        <v/>
      </c>
      <c r="G641" s="22" t="str">
        <f>IF(D641="","",SUM(F$4:F641))</f>
        <v/>
      </c>
      <c r="H641" s="23" t="str">
        <f t="shared" si="19"/>
        <v/>
      </c>
    </row>
    <row r="642" spans="2:8" x14ac:dyDescent="0.15">
      <c r="B642" s="21" t="str">
        <f>IF(H641="","",IF(B641&gt;='Compound Interest Calculator'!$F$10*p,"",B641+1))</f>
        <v/>
      </c>
      <c r="C642" s="27" t="str">
        <f>IF(B642="","",IF(p=52,C641+7,IF(p=26,C641+14,IF(p=24,IF(MOD(B642,2)=0,EDATE('Compound Interest Calculator'!$F$12,B642/2),C641+14),IF(DAY(DATE(YEAR('Compound Interest Calculator'!$F$12),MONTH('Compound Interest Calculator'!$F$12)+(B642-1)*(12/p),DAY('Compound Interest Calculator'!$F$12)))&lt;&gt;DAY('Compound Interest Calculator'!$F$12),DATE(YEAR('Compound Interest Calculator'!$F$12),MONTH('Compound Interest Calculator'!$F$12)+B642*(12/p)+1,0),DATE(YEAR('Compound Interest Calculator'!$F$12),MONTH('Compound Interest Calculator'!$F$12)+B642*(12/p),DAY('Compound Interest Calculator'!$F$12)))))))</f>
        <v/>
      </c>
      <c r="D642" s="25" t="str">
        <f t="shared" si="18"/>
        <v/>
      </c>
      <c r="E642" s="22" t="str">
        <f>IF(B642="","",SUM(D$4:D642)+PV)</f>
        <v/>
      </c>
      <c r="F642" s="22" t="str">
        <f>IF(B642="","",IF('Compound Interest Calculator'!$F$14="Daily",H641*( (1+rate)^(C642-C641)-1 ),H641*rate))</f>
        <v/>
      </c>
      <c r="G642" s="22" t="str">
        <f>IF(D642="","",SUM(F$4:F642))</f>
        <v/>
      </c>
      <c r="H642" s="23" t="str">
        <f t="shared" si="19"/>
        <v/>
      </c>
    </row>
    <row r="643" spans="2:8" x14ac:dyDescent="0.15">
      <c r="B643" s="21" t="str">
        <f>IF(H642="","",IF(B642&gt;='Compound Interest Calculator'!$F$10*p,"",B642+1))</f>
        <v/>
      </c>
      <c r="C643" s="27" t="str">
        <f>IF(B643="","",IF(p=52,C642+7,IF(p=26,C642+14,IF(p=24,IF(MOD(B643,2)=0,EDATE('Compound Interest Calculator'!$F$12,B643/2),C642+14),IF(DAY(DATE(YEAR('Compound Interest Calculator'!$F$12),MONTH('Compound Interest Calculator'!$F$12)+(B643-1)*(12/p),DAY('Compound Interest Calculator'!$F$12)))&lt;&gt;DAY('Compound Interest Calculator'!$F$12),DATE(YEAR('Compound Interest Calculator'!$F$12),MONTH('Compound Interest Calculator'!$F$12)+B643*(12/p)+1,0),DATE(YEAR('Compound Interest Calculator'!$F$12),MONTH('Compound Interest Calculator'!$F$12)+B643*(12/p),DAY('Compound Interest Calculator'!$F$12)))))))</f>
        <v/>
      </c>
      <c r="D643" s="25" t="str">
        <f t="shared" si="18"/>
        <v/>
      </c>
      <c r="E643" s="22" t="str">
        <f>IF(B643="","",SUM(D$4:D643)+PV)</f>
        <v/>
      </c>
      <c r="F643" s="22" t="str">
        <f>IF(B643="","",IF('Compound Interest Calculator'!$F$14="Daily",H642*( (1+rate)^(C643-C642)-1 ),H642*rate))</f>
        <v/>
      </c>
      <c r="G643" s="22" t="str">
        <f>IF(D643="","",SUM(F$4:F643))</f>
        <v/>
      </c>
      <c r="H643" s="23" t="str">
        <f t="shared" si="19"/>
        <v/>
      </c>
    </row>
    <row r="644" spans="2:8" x14ac:dyDescent="0.15">
      <c r="B644" s="21" t="str">
        <f>IF(H643="","",IF(B643&gt;='Compound Interest Calculator'!$F$10*p,"",B643+1))</f>
        <v/>
      </c>
      <c r="C644" s="27" t="str">
        <f>IF(B644="","",IF(p=52,C643+7,IF(p=26,C643+14,IF(p=24,IF(MOD(B644,2)=0,EDATE('Compound Interest Calculator'!$F$12,B644/2),C643+14),IF(DAY(DATE(YEAR('Compound Interest Calculator'!$F$12),MONTH('Compound Interest Calculator'!$F$12)+(B644-1)*(12/p),DAY('Compound Interest Calculator'!$F$12)))&lt;&gt;DAY('Compound Interest Calculator'!$F$12),DATE(YEAR('Compound Interest Calculator'!$F$12),MONTH('Compound Interest Calculator'!$F$12)+B644*(12/p)+1,0),DATE(YEAR('Compound Interest Calculator'!$F$12),MONTH('Compound Interest Calculator'!$F$12)+B644*(12/p),DAY('Compound Interest Calculator'!$F$12)))))))</f>
        <v/>
      </c>
      <c r="D644" s="25" t="str">
        <f t="shared" si="18"/>
        <v/>
      </c>
      <c r="E644" s="22" t="str">
        <f>IF(B644="","",SUM(D$4:D644)+PV)</f>
        <v/>
      </c>
      <c r="F644" s="22" t="str">
        <f>IF(B644="","",IF('Compound Interest Calculator'!$F$14="Daily",H643*( (1+rate)^(C644-C643)-1 ),H643*rate))</f>
        <v/>
      </c>
      <c r="G644" s="22" t="str">
        <f>IF(D644="","",SUM(F$4:F644))</f>
        <v/>
      </c>
      <c r="H644" s="23" t="str">
        <f t="shared" si="19"/>
        <v/>
      </c>
    </row>
    <row r="645" spans="2:8" x14ac:dyDescent="0.15">
      <c r="B645" s="21" t="str">
        <f>IF(H644="","",IF(B644&gt;='Compound Interest Calculator'!$F$10*p,"",B644+1))</f>
        <v/>
      </c>
      <c r="C645" s="27" t="str">
        <f>IF(B645="","",IF(p=52,C644+7,IF(p=26,C644+14,IF(p=24,IF(MOD(B645,2)=0,EDATE('Compound Interest Calculator'!$F$12,B645/2),C644+14),IF(DAY(DATE(YEAR('Compound Interest Calculator'!$F$12),MONTH('Compound Interest Calculator'!$F$12)+(B645-1)*(12/p),DAY('Compound Interest Calculator'!$F$12)))&lt;&gt;DAY('Compound Interest Calculator'!$F$12),DATE(YEAR('Compound Interest Calculator'!$F$12),MONTH('Compound Interest Calculator'!$F$12)+B645*(12/p)+1,0),DATE(YEAR('Compound Interest Calculator'!$F$12),MONTH('Compound Interest Calculator'!$F$12)+B645*(12/p),DAY('Compound Interest Calculator'!$F$12)))))))</f>
        <v/>
      </c>
      <c r="D645" s="25" t="str">
        <f t="shared" si="18"/>
        <v/>
      </c>
      <c r="E645" s="22" t="str">
        <f>IF(B645="","",SUM(D$4:D645)+PV)</f>
        <v/>
      </c>
      <c r="F645" s="22" t="str">
        <f>IF(B645="","",IF('Compound Interest Calculator'!$F$14="Daily",H644*( (1+rate)^(C645-C644)-1 ),H644*rate))</f>
        <v/>
      </c>
      <c r="G645" s="22" t="str">
        <f>IF(D645="","",SUM(F$4:F645))</f>
        <v/>
      </c>
      <c r="H645" s="23" t="str">
        <f t="shared" si="19"/>
        <v/>
      </c>
    </row>
    <row r="646" spans="2:8" x14ac:dyDescent="0.15">
      <c r="B646" s="21" t="str">
        <f>IF(H645="","",IF(B645&gt;='Compound Interest Calculator'!$F$10*p,"",B645+1))</f>
        <v/>
      </c>
      <c r="C646" s="27" t="str">
        <f>IF(B646="","",IF(p=52,C645+7,IF(p=26,C645+14,IF(p=24,IF(MOD(B646,2)=0,EDATE('Compound Interest Calculator'!$F$12,B646/2),C645+14),IF(DAY(DATE(YEAR('Compound Interest Calculator'!$F$12),MONTH('Compound Interest Calculator'!$F$12)+(B646-1)*(12/p),DAY('Compound Interest Calculator'!$F$12)))&lt;&gt;DAY('Compound Interest Calculator'!$F$12),DATE(YEAR('Compound Interest Calculator'!$F$12),MONTH('Compound Interest Calculator'!$F$12)+B646*(12/p)+1,0),DATE(YEAR('Compound Interest Calculator'!$F$12),MONTH('Compound Interest Calculator'!$F$12)+B646*(12/p),DAY('Compound Interest Calculator'!$F$12)))))))</f>
        <v/>
      </c>
      <c r="D646" s="25" t="str">
        <f t="shared" ref="D646:D709" si="20">IF(B646="","",A)</f>
        <v/>
      </c>
      <c r="E646" s="22" t="str">
        <f>IF(B646="","",SUM(D$4:D646)+PV)</f>
        <v/>
      </c>
      <c r="F646" s="22" t="str">
        <f>IF(B646="","",IF('Compound Interest Calculator'!$F$14="Daily",H645*( (1+rate)^(C646-C645)-1 ),H645*rate))</f>
        <v/>
      </c>
      <c r="G646" s="22" t="str">
        <f>IF(D646="","",SUM(F$4:F646))</f>
        <v/>
      </c>
      <c r="H646" s="23" t="str">
        <f t="shared" ref="H646:H709" si="21">IF(B646="","",H645+F646+D646)</f>
        <v/>
      </c>
    </row>
    <row r="647" spans="2:8" x14ac:dyDescent="0.15">
      <c r="B647" s="21" t="str">
        <f>IF(H646="","",IF(B646&gt;='Compound Interest Calculator'!$F$10*p,"",B646+1))</f>
        <v/>
      </c>
      <c r="C647" s="27" t="str">
        <f>IF(B647="","",IF(p=52,C646+7,IF(p=26,C646+14,IF(p=24,IF(MOD(B647,2)=0,EDATE('Compound Interest Calculator'!$F$12,B647/2),C646+14),IF(DAY(DATE(YEAR('Compound Interest Calculator'!$F$12),MONTH('Compound Interest Calculator'!$F$12)+(B647-1)*(12/p),DAY('Compound Interest Calculator'!$F$12)))&lt;&gt;DAY('Compound Interest Calculator'!$F$12),DATE(YEAR('Compound Interest Calculator'!$F$12),MONTH('Compound Interest Calculator'!$F$12)+B647*(12/p)+1,0),DATE(YEAR('Compound Interest Calculator'!$F$12),MONTH('Compound Interest Calculator'!$F$12)+B647*(12/p),DAY('Compound Interest Calculator'!$F$12)))))))</f>
        <v/>
      </c>
      <c r="D647" s="25" t="str">
        <f t="shared" si="20"/>
        <v/>
      </c>
      <c r="E647" s="22" t="str">
        <f>IF(B647="","",SUM(D$4:D647)+PV)</f>
        <v/>
      </c>
      <c r="F647" s="22" t="str">
        <f>IF(B647="","",IF('Compound Interest Calculator'!$F$14="Daily",H646*( (1+rate)^(C647-C646)-1 ),H646*rate))</f>
        <v/>
      </c>
      <c r="G647" s="22" t="str">
        <f>IF(D647="","",SUM(F$4:F647))</f>
        <v/>
      </c>
      <c r="H647" s="23" t="str">
        <f t="shared" si="21"/>
        <v/>
      </c>
    </row>
    <row r="648" spans="2:8" x14ac:dyDescent="0.15">
      <c r="B648" s="21" t="str">
        <f>IF(H647="","",IF(B647&gt;='Compound Interest Calculator'!$F$10*p,"",B647+1))</f>
        <v/>
      </c>
      <c r="C648" s="27" t="str">
        <f>IF(B648="","",IF(p=52,C647+7,IF(p=26,C647+14,IF(p=24,IF(MOD(B648,2)=0,EDATE('Compound Interest Calculator'!$F$12,B648/2),C647+14),IF(DAY(DATE(YEAR('Compound Interest Calculator'!$F$12),MONTH('Compound Interest Calculator'!$F$12)+(B648-1)*(12/p),DAY('Compound Interest Calculator'!$F$12)))&lt;&gt;DAY('Compound Interest Calculator'!$F$12),DATE(YEAR('Compound Interest Calculator'!$F$12),MONTH('Compound Interest Calculator'!$F$12)+B648*(12/p)+1,0),DATE(YEAR('Compound Interest Calculator'!$F$12),MONTH('Compound Interest Calculator'!$F$12)+B648*(12/p),DAY('Compound Interest Calculator'!$F$12)))))))</f>
        <v/>
      </c>
      <c r="D648" s="25" t="str">
        <f t="shared" si="20"/>
        <v/>
      </c>
      <c r="E648" s="22" t="str">
        <f>IF(B648="","",SUM(D$4:D648)+PV)</f>
        <v/>
      </c>
      <c r="F648" s="22" t="str">
        <f>IF(B648="","",IF('Compound Interest Calculator'!$F$14="Daily",H647*( (1+rate)^(C648-C647)-1 ),H647*rate))</f>
        <v/>
      </c>
      <c r="G648" s="22" t="str">
        <f>IF(D648="","",SUM(F$4:F648))</f>
        <v/>
      </c>
      <c r="H648" s="23" t="str">
        <f t="shared" si="21"/>
        <v/>
      </c>
    </row>
    <row r="649" spans="2:8" x14ac:dyDescent="0.15">
      <c r="B649" s="21" t="str">
        <f>IF(H648="","",IF(B648&gt;='Compound Interest Calculator'!$F$10*p,"",B648+1))</f>
        <v/>
      </c>
      <c r="C649" s="27" t="str">
        <f>IF(B649="","",IF(p=52,C648+7,IF(p=26,C648+14,IF(p=24,IF(MOD(B649,2)=0,EDATE('Compound Interest Calculator'!$F$12,B649/2),C648+14),IF(DAY(DATE(YEAR('Compound Interest Calculator'!$F$12),MONTH('Compound Interest Calculator'!$F$12)+(B649-1)*(12/p),DAY('Compound Interest Calculator'!$F$12)))&lt;&gt;DAY('Compound Interest Calculator'!$F$12),DATE(YEAR('Compound Interest Calculator'!$F$12),MONTH('Compound Interest Calculator'!$F$12)+B649*(12/p)+1,0),DATE(YEAR('Compound Interest Calculator'!$F$12),MONTH('Compound Interest Calculator'!$F$12)+B649*(12/p),DAY('Compound Interest Calculator'!$F$12)))))))</f>
        <v/>
      </c>
      <c r="D649" s="25" t="str">
        <f t="shared" si="20"/>
        <v/>
      </c>
      <c r="E649" s="22" t="str">
        <f>IF(B649="","",SUM(D$4:D649)+PV)</f>
        <v/>
      </c>
      <c r="F649" s="22" t="str">
        <f>IF(B649="","",IF('Compound Interest Calculator'!$F$14="Daily",H648*( (1+rate)^(C649-C648)-1 ),H648*rate))</f>
        <v/>
      </c>
      <c r="G649" s="22" t="str">
        <f>IF(D649="","",SUM(F$4:F649))</f>
        <v/>
      </c>
      <c r="H649" s="23" t="str">
        <f t="shared" si="21"/>
        <v/>
      </c>
    </row>
    <row r="650" spans="2:8" x14ac:dyDescent="0.15">
      <c r="B650" s="21" t="str">
        <f>IF(H649="","",IF(B649&gt;='Compound Interest Calculator'!$F$10*p,"",B649+1))</f>
        <v/>
      </c>
      <c r="C650" s="27" t="str">
        <f>IF(B650="","",IF(p=52,C649+7,IF(p=26,C649+14,IF(p=24,IF(MOD(B650,2)=0,EDATE('Compound Interest Calculator'!$F$12,B650/2),C649+14),IF(DAY(DATE(YEAR('Compound Interest Calculator'!$F$12),MONTH('Compound Interest Calculator'!$F$12)+(B650-1)*(12/p),DAY('Compound Interest Calculator'!$F$12)))&lt;&gt;DAY('Compound Interest Calculator'!$F$12),DATE(YEAR('Compound Interest Calculator'!$F$12),MONTH('Compound Interest Calculator'!$F$12)+B650*(12/p)+1,0),DATE(YEAR('Compound Interest Calculator'!$F$12),MONTH('Compound Interest Calculator'!$F$12)+B650*(12/p),DAY('Compound Interest Calculator'!$F$12)))))))</f>
        <v/>
      </c>
      <c r="D650" s="25" t="str">
        <f t="shared" si="20"/>
        <v/>
      </c>
      <c r="E650" s="22" t="str">
        <f>IF(B650="","",SUM(D$4:D650)+PV)</f>
        <v/>
      </c>
      <c r="F650" s="22" t="str">
        <f>IF(B650="","",IF('Compound Interest Calculator'!$F$14="Daily",H649*( (1+rate)^(C650-C649)-1 ),H649*rate))</f>
        <v/>
      </c>
      <c r="G650" s="22" t="str">
        <f>IF(D650="","",SUM(F$4:F650))</f>
        <v/>
      </c>
      <c r="H650" s="23" t="str">
        <f t="shared" si="21"/>
        <v/>
      </c>
    </row>
    <row r="651" spans="2:8" x14ac:dyDescent="0.15">
      <c r="B651" s="21" t="str">
        <f>IF(H650="","",IF(B650&gt;='Compound Interest Calculator'!$F$10*p,"",B650+1))</f>
        <v/>
      </c>
      <c r="C651" s="27" t="str">
        <f>IF(B651="","",IF(p=52,C650+7,IF(p=26,C650+14,IF(p=24,IF(MOD(B651,2)=0,EDATE('Compound Interest Calculator'!$F$12,B651/2),C650+14),IF(DAY(DATE(YEAR('Compound Interest Calculator'!$F$12),MONTH('Compound Interest Calculator'!$F$12)+(B651-1)*(12/p),DAY('Compound Interest Calculator'!$F$12)))&lt;&gt;DAY('Compound Interest Calculator'!$F$12),DATE(YEAR('Compound Interest Calculator'!$F$12),MONTH('Compound Interest Calculator'!$F$12)+B651*(12/p)+1,0),DATE(YEAR('Compound Interest Calculator'!$F$12),MONTH('Compound Interest Calculator'!$F$12)+B651*(12/p),DAY('Compound Interest Calculator'!$F$12)))))))</f>
        <v/>
      </c>
      <c r="D651" s="25" t="str">
        <f t="shared" si="20"/>
        <v/>
      </c>
      <c r="E651" s="22" t="str">
        <f>IF(B651="","",SUM(D$4:D651)+PV)</f>
        <v/>
      </c>
      <c r="F651" s="22" t="str">
        <f>IF(B651="","",IF('Compound Interest Calculator'!$F$14="Daily",H650*( (1+rate)^(C651-C650)-1 ),H650*rate))</f>
        <v/>
      </c>
      <c r="G651" s="22" t="str">
        <f>IF(D651="","",SUM(F$4:F651))</f>
        <v/>
      </c>
      <c r="H651" s="23" t="str">
        <f t="shared" si="21"/>
        <v/>
      </c>
    </row>
    <row r="652" spans="2:8" x14ac:dyDescent="0.15">
      <c r="B652" s="21" t="str">
        <f>IF(H651="","",IF(B651&gt;='Compound Interest Calculator'!$F$10*p,"",B651+1))</f>
        <v/>
      </c>
      <c r="C652" s="27" t="str">
        <f>IF(B652="","",IF(p=52,C651+7,IF(p=26,C651+14,IF(p=24,IF(MOD(B652,2)=0,EDATE('Compound Interest Calculator'!$F$12,B652/2),C651+14),IF(DAY(DATE(YEAR('Compound Interest Calculator'!$F$12),MONTH('Compound Interest Calculator'!$F$12)+(B652-1)*(12/p),DAY('Compound Interest Calculator'!$F$12)))&lt;&gt;DAY('Compound Interest Calculator'!$F$12),DATE(YEAR('Compound Interest Calculator'!$F$12),MONTH('Compound Interest Calculator'!$F$12)+B652*(12/p)+1,0),DATE(YEAR('Compound Interest Calculator'!$F$12),MONTH('Compound Interest Calculator'!$F$12)+B652*(12/p),DAY('Compound Interest Calculator'!$F$12)))))))</f>
        <v/>
      </c>
      <c r="D652" s="25" t="str">
        <f t="shared" si="20"/>
        <v/>
      </c>
      <c r="E652" s="22" t="str">
        <f>IF(B652="","",SUM(D$4:D652)+PV)</f>
        <v/>
      </c>
      <c r="F652" s="22" t="str">
        <f>IF(B652="","",IF('Compound Interest Calculator'!$F$14="Daily",H651*( (1+rate)^(C652-C651)-1 ),H651*rate))</f>
        <v/>
      </c>
      <c r="G652" s="22" t="str">
        <f>IF(D652="","",SUM(F$4:F652))</f>
        <v/>
      </c>
      <c r="H652" s="23" t="str">
        <f t="shared" si="21"/>
        <v/>
      </c>
    </row>
    <row r="653" spans="2:8" x14ac:dyDescent="0.15">
      <c r="B653" s="21" t="str">
        <f>IF(H652="","",IF(B652&gt;='Compound Interest Calculator'!$F$10*p,"",B652+1))</f>
        <v/>
      </c>
      <c r="C653" s="27" t="str">
        <f>IF(B653="","",IF(p=52,C652+7,IF(p=26,C652+14,IF(p=24,IF(MOD(B653,2)=0,EDATE('Compound Interest Calculator'!$F$12,B653/2),C652+14),IF(DAY(DATE(YEAR('Compound Interest Calculator'!$F$12),MONTH('Compound Interest Calculator'!$F$12)+(B653-1)*(12/p),DAY('Compound Interest Calculator'!$F$12)))&lt;&gt;DAY('Compound Interest Calculator'!$F$12),DATE(YEAR('Compound Interest Calculator'!$F$12),MONTH('Compound Interest Calculator'!$F$12)+B653*(12/p)+1,0),DATE(YEAR('Compound Interest Calculator'!$F$12),MONTH('Compound Interest Calculator'!$F$12)+B653*(12/p),DAY('Compound Interest Calculator'!$F$12)))))))</f>
        <v/>
      </c>
      <c r="D653" s="25" t="str">
        <f t="shared" si="20"/>
        <v/>
      </c>
      <c r="E653" s="22" t="str">
        <f>IF(B653="","",SUM(D$4:D653)+PV)</f>
        <v/>
      </c>
      <c r="F653" s="22" t="str">
        <f>IF(B653="","",IF('Compound Interest Calculator'!$F$14="Daily",H652*( (1+rate)^(C653-C652)-1 ),H652*rate))</f>
        <v/>
      </c>
      <c r="G653" s="22" t="str">
        <f>IF(D653="","",SUM(F$4:F653))</f>
        <v/>
      </c>
      <c r="H653" s="23" t="str">
        <f t="shared" si="21"/>
        <v/>
      </c>
    </row>
    <row r="654" spans="2:8" x14ac:dyDescent="0.15">
      <c r="B654" s="21" t="str">
        <f>IF(H653="","",IF(B653&gt;='Compound Interest Calculator'!$F$10*p,"",B653+1))</f>
        <v/>
      </c>
      <c r="C654" s="27" t="str">
        <f>IF(B654="","",IF(p=52,C653+7,IF(p=26,C653+14,IF(p=24,IF(MOD(B654,2)=0,EDATE('Compound Interest Calculator'!$F$12,B654/2),C653+14),IF(DAY(DATE(YEAR('Compound Interest Calculator'!$F$12),MONTH('Compound Interest Calculator'!$F$12)+(B654-1)*(12/p),DAY('Compound Interest Calculator'!$F$12)))&lt;&gt;DAY('Compound Interest Calculator'!$F$12),DATE(YEAR('Compound Interest Calculator'!$F$12),MONTH('Compound Interest Calculator'!$F$12)+B654*(12/p)+1,0),DATE(YEAR('Compound Interest Calculator'!$F$12),MONTH('Compound Interest Calculator'!$F$12)+B654*(12/p),DAY('Compound Interest Calculator'!$F$12)))))))</f>
        <v/>
      </c>
      <c r="D654" s="25" t="str">
        <f t="shared" si="20"/>
        <v/>
      </c>
      <c r="E654" s="22" t="str">
        <f>IF(B654="","",SUM(D$4:D654)+PV)</f>
        <v/>
      </c>
      <c r="F654" s="22" t="str">
        <f>IF(B654="","",IF('Compound Interest Calculator'!$F$14="Daily",H653*( (1+rate)^(C654-C653)-1 ),H653*rate))</f>
        <v/>
      </c>
      <c r="G654" s="22" t="str">
        <f>IF(D654="","",SUM(F$4:F654))</f>
        <v/>
      </c>
      <c r="H654" s="23" t="str">
        <f t="shared" si="21"/>
        <v/>
      </c>
    </row>
    <row r="655" spans="2:8" x14ac:dyDescent="0.15">
      <c r="B655" s="21" t="str">
        <f>IF(H654="","",IF(B654&gt;='Compound Interest Calculator'!$F$10*p,"",B654+1))</f>
        <v/>
      </c>
      <c r="C655" s="27" t="str">
        <f>IF(B655="","",IF(p=52,C654+7,IF(p=26,C654+14,IF(p=24,IF(MOD(B655,2)=0,EDATE('Compound Interest Calculator'!$F$12,B655/2),C654+14),IF(DAY(DATE(YEAR('Compound Interest Calculator'!$F$12),MONTH('Compound Interest Calculator'!$F$12)+(B655-1)*(12/p),DAY('Compound Interest Calculator'!$F$12)))&lt;&gt;DAY('Compound Interest Calculator'!$F$12),DATE(YEAR('Compound Interest Calculator'!$F$12),MONTH('Compound Interest Calculator'!$F$12)+B655*(12/p)+1,0),DATE(YEAR('Compound Interest Calculator'!$F$12),MONTH('Compound Interest Calculator'!$F$12)+B655*(12/p),DAY('Compound Interest Calculator'!$F$12)))))))</f>
        <v/>
      </c>
      <c r="D655" s="25" t="str">
        <f t="shared" si="20"/>
        <v/>
      </c>
      <c r="E655" s="22" t="str">
        <f>IF(B655="","",SUM(D$4:D655)+PV)</f>
        <v/>
      </c>
      <c r="F655" s="22" t="str">
        <f>IF(B655="","",IF('Compound Interest Calculator'!$F$14="Daily",H654*( (1+rate)^(C655-C654)-1 ),H654*rate))</f>
        <v/>
      </c>
      <c r="G655" s="22" t="str">
        <f>IF(D655="","",SUM(F$4:F655))</f>
        <v/>
      </c>
      <c r="H655" s="23" t="str">
        <f t="shared" si="21"/>
        <v/>
      </c>
    </row>
    <row r="656" spans="2:8" x14ac:dyDescent="0.15">
      <c r="B656" s="21" t="str">
        <f>IF(H655="","",IF(B655&gt;='Compound Interest Calculator'!$F$10*p,"",B655+1))</f>
        <v/>
      </c>
      <c r="C656" s="27" t="str">
        <f>IF(B656="","",IF(p=52,C655+7,IF(p=26,C655+14,IF(p=24,IF(MOD(B656,2)=0,EDATE('Compound Interest Calculator'!$F$12,B656/2),C655+14),IF(DAY(DATE(YEAR('Compound Interest Calculator'!$F$12),MONTH('Compound Interest Calculator'!$F$12)+(B656-1)*(12/p),DAY('Compound Interest Calculator'!$F$12)))&lt;&gt;DAY('Compound Interest Calculator'!$F$12),DATE(YEAR('Compound Interest Calculator'!$F$12),MONTH('Compound Interest Calculator'!$F$12)+B656*(12/p)+1,0),DATE(YEAR('Compound Interest Calculator'!$F$12),MONTH('Compound Interest Calculator'!$F$12)+B656*(12/p),DAY('Compound Interest Calculator'!$F$12)))))))</f>
        <v/>
      </c>
      <c r="D656" s="25" t="str">
        <f t="shared" si="20"/>
        <v/>
      </c>
      <c r="E656" s="22" t="str">
        <f>IF(B656="","",SUM(D$4:D656)+PV)</f>
        <v/>
      </c>
      <c r="F656" s="22" t="str">
        <f>IF(B656="","",IF('Compound Interest Calculator'!$F$14="Daily",H655*( (1+rate)^(C656-C655)-1 ),H655*rate))</f>
        <v/>
      </c>
      <c r="G656" s="22" t="str">
        <f>IF(D656="","",SUM(F$4:F656))</f>
        <v/>
      </c>
      <c r="H656" s="23" t="str">
        <f t="shared" si="21"/>
        <v/>
      </c>
    </row>
    <row r="657" spans="2:8" x14ac:dyDescent="0.15">
      <c r="B657" s="21" t="str">
        <f>IF(H656="","",IF(B656&gt;='Compound Interest Calculator'!$F$10*p,"",B656+1))</f>
        <v/>
      </c>
      <c r="C657" s="27" t="str">
        <f>IF(B657="","",IF(p=52,C656+7,IF(p=26,C656+14,IF(p=24,IF(MOD(B657,2)=0,EDATE('Compound Interest Calculator'!$F$12,B657/2),C656+14),IF(DAY(DATE(YEAR('Compound Interest Calculator'!$F$12),MONTH('Compound Interest Calculator'!$F$12)+(B657-1)*(12/p),DAY('Compound Interest Calculator'!$F$12)))&lt;&gt;DAY('Compound Interest Calculator'!$F$12),DATE(YEAR('Compound Interest Calculator'!$F$12),MONTH('Compound Interest Calculator'!$F$12)+B657*(12/p)+1,0),DATE(YEAR('Compound Interest Calculator'!$F$12),MONTH('Compound Interest Calculator'!$F$12)+B657*(12/p),DAY('Compound Interest Calculator'!$F$12)))))))</f>
        <v/>
      </c>
      <c r="D657" s="25" t="str">
        <f t="shared" si="20"/>
        <v/>
      </c>
      <c r="E657" s="22" t="str">
        <f>IF(B657="","",SUM(D$4:D657)+PV)</f>
        <v/>
      </c>
      <c r="F657" s="22" t="str">
        <f>IF(B657="","",IF('Compound Interest Calculator'!$F$14="Daily",H656*( (1+rate)^(C657-C656)-1 ),H656*rate))</f>
        <v/>
      </c>
      <c r="G657" s="22" t="str">
        <f>IF(D657="","",SUM(F$4:F657))</f>
        <v/>
      </c>
      <c r="H657" s="23" t="str">
        <f t="shared" si="21"/>
        <v/>
      </c>
    </row>
    <row r="658" spans="2:8" x14ac:dyDescent="0.15">
      <c r="B658" s="21" t="str">
        <f>IF(H657="","",IF(B657&gt;='Compound Interest Calculator'!$F$10*p,"",B657+1))</f>
        <v/>
      </c>
      <c r="C658" s="27" t="str">
        <f>IF(B658="","",IF(p=52,C657+7,IF(p=26,C657+14,IF(p=24,IF(MOD(B658,2)=0,EDATE('Compound Interest Calculator'!$F$12,B658/2),C657+14),IF(DAY(DATE(YEAR('Compound Interest Calculator'!$F$12),MONTH('Compound Interest Calculator'!$F$12)+(B658-1)*(12/p),DAY('Compound Interest Calculator'!$F$12)))&lt;&gt;DAY('Compound Interest Calculator'!$F$12),DATE(YEAR('Compound Interest Calculator'!$F$12),MONTH('Compound Interest Calculator'!$F$12)+B658*(12/p)+1,0),DATE(YEAR('Compound Interest Calculator'!$F$12),MONTH('Compound Interest Calculator'!$F$12)+B658*(12/p),DAY('Compound Interest Calculator'!$F$12)))))))</f>
        <v/>
      </c>
      <c r="D658" s="25" t="str">
        <f t="shared" si="20"/>
        <v/>
      </c>
      <c r="E658" s="22" t="str">
        <f>IF(B658="","",SUM(D$4:D658)+PV)</f>
        <v/>
      </c>
      <c r="F658" s="22" t="str">
        <f>IF(B658="","",IF('Compound Interest Calculator'!$F$14="Daily",H657*( (1+rate)^(C658-C657)-1 ),H657*rate))</f>
        <v/>
      </c>
      <c r="G658" s="22" t="str">
        <f>IF(D658="","",SUM(F$4:F658))</f>
        <v/>
      </c>
      <c r="H658" s="23" t="str">
        <f t="shared" si="21"/>
        <v/>
      </c>
    </row>
    <row r="659" spans="2:8" x14ac:dyDescent="0.15">
      <c r="B659" s="21" t="str">
        <f>IF(H658="","",IF(B658&gt;='Compound Interest Calculator'!$F$10*p,"",B658+1))</f>
        <v/>
      </c>
      <c r="C659" s="27" t="str">
        <f>IF(B659="","",IF(p=52,C658+7,IF(p=26,C658+14,IF(p=24,IF(MOD(B659,2)=0,EDATE('Compound Interest Calculator'!$F$12,B659/2),C658+14),IF(DAY(DATE(YEAR('Compound Interest Calculator'!$F$12),MONTH('Compound Interest Calculator'!$F$12)+(B659-1)*(12/p),DAY('Compound Interest Calculator'!$F$12)))&lt;&gt;DAY('Compound Interest Calculator'!$F$12),DATE(YEAR('Compound Interest Calculator'!$F$12),MONTH('Compound Interest Calculator'!$F$12)+B659*(12/p)+1,0),DATE(YEAR('Compound Interest Calculator'!$F$12),MONTH('Compound Interest Calculator'!$F$12)+B659*(12/p),DAY('Compound Interest Calculator'!$F$12)))))))</f>
        <v/>
      </c>
      <c r="D659" s="25" t="str">
        <f t="shared" si="20"/>
        <v/>
      </c>
      <c r="E659" s="22" t="str">
        <f>IF(B659="","",SUM(D$4:D659)+PV)</f>
        <v/>
      </c>
      <c r="F659" s="22" t="str">
        <f>IF(B659="","",IF('Compound Interest Calculator'!$F$14="Daily",H658*( (1+rate)^(C659-C658)-1 ),H658*rate))</f>
        <v/>
      </c>
      <c r="G659" s="22" t="str">
        <f>IF(D659="","",SUM(F$4:F659))</f>
        <v/>
      </c>
      <c r="H659" s="23" t="str">
        <f t="shared" si="21"/>
        <v/>
      </c>
    </row>
    <row r="660" spans="2:8" x14ac:dyDescent="0.15">
      <c r="B660" s="21" t="str">
        <f>IF(H659="","",IF(B659&gt;='Compound Interest Calculator'!$F$10*p,"",B659+1))</f>
        <v/>
      </c>
      <c r="C660" s="27" t="str">
        <f>IF(B660="","",IF(p=52,C659+7,IF(p=26,C659+14,IF(p=24,IF(MOD(B660,2)=0,EDATE('Compound Interest Calculator'!$F$12,B660/2),C659+14),IF(DAY(DATE(YEAR('Compound Interest Calculator'!$F$12),MONTH('Compound Interest Calculator'!$F$12)+(B660-1)*(12/p),DAY('Compound Interest Calculator'!$F$12)))&lt;&gt;DAY('Compound Interest Calculator'!$F$12),DATE(YEAR('Compound Interest Calculator'!$F$12),MONTH('Compound Interest Calculator'!$F$12)+B660*(12/p)+1,0),DATE(YEAR('Compound Interest Calculator'!$F$12),MONTH('Compound Interest Calculator'!$F$12)+B660*(12/p),DAY('Compound Interest Calculator'!$F$12)))))))</f>
        <v/>
      </c>
      <c r="D660" s="25" t="str">
        <f t="shared" si="20"/>
        <v/>
      </c>
      <c r="E660" s="22" t="str">
        <f>IF(B660="","",SUM(D$4:D660)+PV)</f>
        <v/>
      </c>
      <c r="F660" s="22" t="str">
        <f>IF(B660="","",IF('Compound Interest Calculator'!$F$14="Daily",H659*( (1+rate)^(C660-C659)-1 ),H659*rate))</f>
        <v/>
      </c>
      <c r="G660" s="22" t="str">
        <f>IF(D660="","",SUM(F$4:F660))</f>
        <v/>
      </c>
      <c r="H660" s="23" t="str">
        <f t="shared" si="21"/>
        <v/>
      </c>
    </row>
    <row r="661" spans="2:8" x14ac:dyDescent="0.15">
      <c r="B661" s="21" t="str">
        <f>IF(H660="","",IF(B660&gt;='Compound Interest Calculator'!$F$10*p,"",B660+1))</f>
        <v/>
      </c>
      <c r="C661" s="27" t="str">
        <f>IF(B661="","",IF(p=52,C660+7,IF(p=26,C660+14,IF(p=24,IF(MOD(B661,2)=0,EDATE('Compound Interest Calculator'!$F$12,B661/2),C660+14),IF(DAY(DATE(YEAR('Compound Interest Calculator'!$F$12),MONTH('Compound Interest Calculator'!$F$12)+(B661-1)*(12/p),DAY('Compound Interest Calculator'!$F$12)))&lt;&gt;DAY('Compound Interest Calculator'!$F$12),DATE(YEAR('Compound Interest Calculator'!$F$12),MONTH('Compound Interest Calculator'!$F$12)+B661*(12/p)+1,0),DATE(YEAR('Compound Interest Calculator'!$F$12),MONTH('Compound Interest Calculator'!$F$12)+B661*(12/p),DAY('Compound Interest Calculator'!$F$12)))))))</f>
        <v/>
      </c>
      <c r="D661" s="25" t="str">
        <f t="shared" si="20"/>
        <v/>
      </c>
      <c r="E661" s="22" t="str">
        <f>IF(B661="","",SUM(D$4:D661)+PV)</f>
        <v/>
      </c>
      <c r="F661" s="22" t="str">
        <f>IF(B661="","",IF('Compound Interest Calculator'!$F$14="Daily",H660*( (1+rate)^(C661-C660)-1 ),H660*rate))</f>
        <v/>
      </c>
      <c r="G661" s="22" t="str">
        <f>IF(D661="","",SUM(F$4:F661))</f>
        <v/>
      </c>
      <c r="H661" s="23" t="str">
        <f t="shared" si="21"/>
        <v/>
      </c>
    </row>
    <row r="662" spans="2:8" x14ac:dyDescent="0.15">
      <c r="B662" s="21" t="str">
        <f>IF(H661="","",IF(B661&gt;='Compound Interest Calculator'!$F$10*p,"",B661+1))</f>
        <v/>
      </c>
      <c r="C662" s="27" t="str">
        <f>IF(B662="","",IF(p=52,C661+7,IF(p=26,C661+14,IF(p=24,IF(MOD(B662,2)=0,EDATE('Compound Interest Calculator'!$F$12,B662/2),C661+14),IF(DAY(DATE(YEAR('Compound Interest Calculator'!$F$12),MONTH('Compound Interest Calculator'!$F$12)+(B662-1)*(12/p),DAY('Compound Interest Calculator'!$F$12)))&lt;&gt;DAY('Compound Interest Calculator'!$F$12),DATE(YEAR('Compound Interest Calculator'!$F$12),MONTH('Compound Interest Calculator'!$F$12)+B662*(12/p)+1,0),DATE(YEAR('Compound Interest Calculator'!$F$12),MONTH('Compound Interest Calculator'!$F$12)+B662*(12/p),DAY('Compound Interest Calculator'!$F$12)))))))</f>
        <v/>
      </c>
      <c r="D662" s="25" t="str">
        <f t="shared" si="20"/>
        <v/>
      </c>
      <c r="E662" s="22" t="str">
        <f>IF(B662="","",SUM(D$4:D662)+PV)</f>
        <v/>
      </c>
      <c r="F662" s="22" t="str">
        <f>IF(B662="","",IF('Compound Interest Calculator'!$F$14="Daily",H661*( (1+rate)^(C662-C661)-1 ),H661*rate))</f>
        <v/>
      </c>
      <c r="G662" s="22" t="str">
        <f>IF(D662="","",SUM(F$4:F662))</f>
        <v/>
      </c>
      <c r="H662" s="23" t="str">
        <f t="shared" si="21"/>
        <v/>
      </c>
    </row>
    <row r="663" spans="2:8" x14ac:dyDescent="0.15">
      <c r="B663" s="21" t="str">
        <f>IF(H662="","",IF(B662&gt;='Compound Interest Calculator'!$F$10*p,"",B662+1))</f>
        <v/>
      </c>
      <c r="C663" s="27" t="str">
        <f>IF(B663="","",IF(p=52,C662+7,IF(p=26,C662+14,IF(p=24,IF(MOD(B663,2)=0,EDATE('Compound Interest Calculator'!$F$12,B663/2),C662+14),IF(DAY(DATE(YEAR('Compound Interest Calculator'!$F$12),MONTH('Compound Interest Calculator'!$F$12)+(B663-1)*(12/p),DAY('Compound Interest Calculator'!$F$12)))&lt;&gt;DAY('Compound Interest Calculator'!$F$12),DATE(YEAR('Compound Interest Calculator'!$F$12),MONTH('Compound Interest Calculator'!$F$12)+B663*(12/p)+1,0),DATE(YEAR('Compound Interest Calculator'!$F$12),MONTH('Compound Interest Calculator'!$F$12)+B663*(12/p),DAY('Compound Interest Calculator'!$F$12)))))))</f>
        <v/>
      </c>
      <c r="D663" s="25" t="str">
        <f t="shared" si="20"/>
        <v/>
      </c>
      <c r="E663" s="22" t="str">
        <f>IF(B663="","",SUM(D$4:D663)+PV)</f>
        <v/>
      </c>
      <c r="F663" s="22" t="str">
        <f>IF(B663="","",IF('Compound Interest Calculator'!$F$14="Daily",H662*( (1+rate)^(C663-C662)-1 ),H662*rate))</f>
        <v/>
      </c>
      <c r="G663" s="22" t="str">
        <f>IF(D663="","",SUM(F$4:F663))</f>
        <v/>
      </c>
      <c r="H663" s="23" t="str">
        <f t="shared" si="21"/>
        <v/>
      </c>
    </row>
    <row r="664" spans="2:8" x14ac:dyDescent="0.15">
      <c r="B664" s="21" t="str">
        <f>IF(H663="","",IF(B663&gt;='Compound Interest Calculator'!$F$10*p,"",B663+1))</f>
        <v/>
      </c>
      <c r="C664" s="27" t="str">
        <f>IF(B664="","",IF(p=52,C663+7,IF(p=26,C663+14,IF(p=24,IF(MOD(B664,2)=0,EDATE('Compound Interest Calculator'!$F$12,B664/2),C663+14),IF(DAY(DATE(YEAR('Compound Interest Calculator'!$F$12),MONTH('Compound Interest Calculator'!$F$12)+(B664-1)*(12/p),DAY('Compound Interest Calculator'!$F$12)))&lt;&gt;DAY('Compound Interest Calculator'!$F$12),DATE(YEAR('Compound Interest Calculator'!$F$12),MONTH('Compound Interest Calculator'!$F$12)+B664*(12/p)+1,0),DATE(YEAR('Compound Interest Calculator'!$F$12),MONTH('Compound Interest Calculator'!$F$12)+B664*(12/p),DAY('Compound Interest Calculator'!$F$12)))))))</f>
        <v/>
      </c>
      <c r="D664" s="25" t="str">
        <f t="shared" si="20"/>
        <v/>
      </c>
      <c r="E664" s="22" t="str">
        <f>IF(B664="","",SUM(D$4:D664)+PV)</f>
        <v/>
      </c>
      <c r="F664" s="22" t="str">
        <f>IF(B664="","",IF('Compound Interest Calculator'!$F$14="Daily",H663*( (1+rate)^(C664-C663)-1 ),H663*rate))</f>
        <v/>
      </c>
      <c r="G664" s="22" t="str">
        <f>IF(D664="","",SUM(F$4:F664))</f>
        <v/>
      </c>
      <c r="H664" s="23" t="str">
        <f t="shared" si="21"/>
        <v/>
      </c>
    </row>
    <row r="665" spans="2:8" x14ac:dyDescent="0.15">
      <c r="B665" s="21" t="str">
        <f>IF(H664="","",IF(B664&gt;='Compound Interest Calculator'!$F$10*p,"",B664+1))</f>
        <v/>
      </c>
      <c r="C665" s="27" t="str">
        <f>IF(B665="","",IF(p=52,C664+7,IF(p=26,C664+14,IF(p=24,IF(MOD(B665,2)=0,EDATE('Compound Interest Calculator'!$F$12,B665/2),C664+14),IF(DAY(DATE(YEAR('Compound Interest Calculator'!$F$12),MONTH('Compound Interest Calculator'!$F$12)+(B665-1)*(12/p),DAY('Compound Interest Calculator'!$F$12)))&lt;&gt;DAY('Compound Interest Calculator'!$F$12),DATE(YEAR('Compound Interest Calculator'!$F$12),MONTH('Compound Interest Calculator'!$F$12)+B665*(12/p)+1,0),DATE(YEAR('Compound Interest Calculator'!$F$12),MONTH('Compound Interest Calculator'!$F$12)+B665*(12/p),DAY('Compound Interest Calculator'!$F$12)))))))</f>
        <v/>
      </c>
      <c r="D665" s="25" t="str">
        <f t="shared" si="20"/>
        <v/>
      </c>
      <c r="E665" s="22" t="str">
        <f>IF(B665="","",SUM(D$4:D665)+PV)</f>
        <v/>
      </c>
      <c r="F665" s="22" t="str">
        <f>IF(B665="","",IF('Compound Interest Calculator'!$F$14="Daily",H664*( (1+rate)^(C665-C664)-1 ),H664*rate))</f>
        <v/>
      </c>
      <c r="G665" s="22" t="str">
        <f>IF(D665="","",SUM(F$4:F665))</f>
        <v/>
      </c>
      <c r="H665" s="23" t="str">
        <f t="shared" si="21"/>
        <v/>
      </c>
    </row>
    <row r="666" spans="2:8" x14ac:dyDescent="0.15">
      <c r="B666" s="21" t="str">
        <f>IF(H665="","",IF(B665&gt;='Compound Interest Calculator'!$F$10*p,"",B665+1))</f>
        <v/>
      </c>
      <c r="C666" s="27" t="str">
        <f>IF(B666="","",IF(p=52,C665+7,IF(p=26,C665+14,IF(p=24,IF(MOD(B666,2)=0,EDATE('Compound Interest Calculator'!$F$12,B666/2),C665+14),IF(DAY(DATE(YEAR('Compound Interest Calculator'!$F$12),MONTH('Compound Interest Calculator'!$F$12)+(B666-1)*(12/p),DAY('Compound Interest Calculator'!$F$12)))&lt;&gt;DAY('Compound Interest Calculator'!$F$12),DATE(YEAR('Compound Interest Calculator'!$F$12),MONTH('Compound Interest Calculator'!$F$12)+B666*(12/p)+1,0),DATE(YEAR('Compound Interest Calculator'!$F$12),MONTH('Compound Interest Calculator'!$F$12)+B666*(12/p),DAY('Compound Interest Calculator'!$F$12)))))))</f>
        <v/>
      </c>
      <c r="D666" s="25" t="str">
        <f t="shared" si="20"/>
        <v/>
      </c>
      <c r="E666" s="22" t="str">
        <f>IF(B666="","",SUM(D$4:D666)+PV)</f>
        <v/>
      </c>
      <c r="F666" s="22" t="str">
        <f>IF(B666="","",IF('Compound Interest Calculator'!$F$14="Daily",H665*( (1+rate)^(C666-C665)-1 ),H665*rate))</f>
        <v/>
      </c>
      <c r="G666" s="22" t="str">
        <f>IF(D666="","",SUM(F$4:F666))</f>
        <v/>
      </c>
      <c r="H666" s="23" t="str">
        <f t="shared" si="21"/>
        <v/>
      </c>
    </row>
    <row r="667" spans="2:8" x14ac:dyDescent="0.15">
      <c r="B667" s="21" t="str">
        <f>IF(H666="","",IF(B666&gt;='Compound Interest Calculator'!$F$10*p,"",B666+1))</f>
        <v/>
      </c>
      <c r="C667" s="27" t="str">
        <f>IF(B667="","",IF(p=52,C666+7,IF(p=26,C666+14,IF(p=24,IF(MOD(B667,2)=0,EDATE('Compound Interest Calculator'!$F$12,B667/2),C666+14),IF(DAY(DATE(YEAR('Compound Interest Calculator'!$F$12),MONTH('Compound Interest Calculator'!$F$12)+(B667-1)*(12/p),DAY('Compound Interest Calculator'!$F$12)))&lt;&gt;DAY('Compound Interest Calculator'!$F$12),DATE(YEAR('Compound Interest Calculator'!$F$12),MONTH('Compound Interest Calculator'!$F$12)+B667*(12/p)+1,0),DATE(YEAR('Compound Interest Calculator'!$F$12),MONTH('Compound Interest Calculator'!$F$12)+B667*(12/p),DAY('Compound Interest Calculator'!$F$12)))))))</f>
        <v/>
      </c>
      <c r="D667" s="25" t="str">
        <f t="shared" si="20"/>
        <v/>
      </c>
      <c r="E667" s="22" t="str">
        <f>IF(B667="","",SUM(D$4:D667)+PV)</f>
        <v/>
      </c>
      <c r="F667" s="22" t="str">
        <f>IF(B667="","",IF('Compound Interest Calculator'!$F$14="Daily",H666*( (1+rate)^(C667-C666)-1 ),H666*rate))</f>
        <v/>
      </c>
      <c r="G667" s="22" t="str">
        <f>IF(D667="","",SUM(F$4:F667))</f>
        <v/>
      </c>
      <c r="H667" s="23" t="str">
        <f t="shared" si="21"/>
        <v/>
      </c>
    </row>
    <row r="668" spans="2:8" x14ac:dyDescent="0.15">
      <c r="B668" s="21" t="str">
        <f>IF(H667="","",IF(B667&gt;='Compound Interest Calculator'!$F$10*p,"",B667+1))</f>
        <v/>
      </c>
      <c r="C668" s="27" t="str">
        <f>IF(B668="","",IF(p=52,C667+7,IF(p=26,C667+14,IF(p=24,IF(MOD(B668,2)=0,EDATE('Compound Interest Calculator'!$F$12,B668/2),C667+14),IF(DAY(DATE(YEAR('Compound Interest Calculator'!$F$12),MONTH('Compound Interest Calculator'!$F$12)+(B668-1)*(12/p),DAY('Compound Interest Calculator'!$F$12)))&lt;&gt;DAY('Compound Interest Calculator'!$F$12),DATE(YEAR('Compound Interest Calculator'!$F$12),MONTH('Compound Interest Calculator'!$F$12)+B668*(12/p)+1,0),DATE(YEAR('Compound Interest Calculator'!$F$12),MONTH('Compound Interest Calculator'!$F$12)+B668*(12/p),DAY('Compound Interest Calculator'!$F$12)))))))</f>
        <v/>
      </c>
      <c r="D668" s="25" t="str">
        <f t="shared" si="20"/>
        <v/>
      </c>
      <c r="E668" s="22" t="str">
        <f>IF(B668="","",SUM(D$4:D668)+PV)</f>
        <v/>
      </c>
      <c r="F668" s="22" t="str">
        <f>IF(B668="","",IF('Compound Interest Calculator'!$F$14="Daily",H667*( (1+rate)^(C668-C667)-1 ),H667*rate))</f>
        <v/>
      </c>
      <c r="G668" s="22" t="str">
        <f>IF(D668="","",SUM(F$4:F668))</f>
        <v/>
      </c>
      <c r="H668" s="23" t="str">
        <f t="shared" si="21"/>
        <v/>
      </c>
    </row>
    <row r="669" spans="2:8" x14ac:dyDescent="0.15">
      <c r="B669" s="21" t="str">
        <f>IF(H668="","",IF(B668&gt;='Compound Interest Calculator'!$F$10*p,"",B668+1))</f>
        <v/>
      </c>
      <c r="C669" s="27" t="str">
        <f>IF(B669="","",IF(p=52,C668+7,IF(p=26,C668+14,IF(p=24,IF(MOD(B669,2)=0,EDATE('Compound Interest Calculator'!$F$12,B669/2),C668+14),IF(DAY(DATE(YEAR('Compound Interest Calculator'!$F$12),MONTH('Compound Interest Calculator'!$F$12)+(B669-1)*(12/p),DAY('Compound Interest Calculator'!$F$12)))&lt;&gt;DAY('Compound Interest Calculator'!$F$12),DATE(YEAR('Compound Interest Calculator'!$F$12),MONTH('Compound Interest Calculator'!$F$12)+B669*(12/p)+1,0),DATE(YEAR('Compound Interest Calculator'!$F$12),MONTH('Compound Interest Calculator'!$F$12)+B669*(12/p),DAY('Compound Interest Calculator'!$F$12)))))))</f>
        <v/>
      </c>
      <c r="D669" s="25" t="str">
        <f t="shared" si="20"/>
        <v/>
      </c>
      <c r="E669" s="22" t="str">
        <f>IF(B669="","",SUM(D$4:D669)+PV)</f>
        <v/>
      </c>
      <c r="F669" s="22" t="str">
        <f>IF(B669="","",IF('Compound Interest Calculator'!$F$14="Daily",H668*( (1+rate)^(C669-C668)-1 ),H668*rate))</f>
        <v/>
      </c>
      <c r="G669" s="22" t="str">
        <f>IF(D669="","",SUM(F$4:F669))</f>
        <v/>
      </c>
      <c r="H669" s="23" t="str">
        <f t="shared" si="21"/>
        <v/>
      </c>
    </row>
    <row r="670" spans="2:8" x14ac:dyDescent="0.15">
      <c r="B670" s="21" t="str">
        <f>IF(H669="","",IF(B669&gt;='Compound Interest Calculator'!$F$10*p,"",B669+1))</f>
        <v/>
      </c>
      <c r="C670" s="27" t="str">
        <f>IF(B670="","",IF(p=52,C669+7,IF(p=26,C669+14,IF(p=24,IF(MOD(B670,2)=0,EDATE('Compound Interest Calculator'!$F$12,B670/2),C669+14),IF(DAY(DATE(YEAR('Compound Interest Calculator'!$F$12),MONTH('Compound Interest Calculator'!$F$12)+(B670-1)*(12/p),DAY('Compound Interest Calculator'!$F$12)))&lt;&gt;DAY('Compound Interest Calculator'!$F$12),DATE(YEAR('Compound Interest Calculator'!$F$12),MONTH('Compound Interest Calculator'!$F$12)+B670*(12/p)+1,0),DATE(YEAR('Compound Interest Calculator'!$F$12),MONTH('Compound Interest Calculator'!$F$12)+B670*(12/p),DAY('Compound Interest Calculator'!$F$12)))))))</f>
        <v/>
      </c>
      <c r="D670" s="25" t="str">
        <f t="shared" si="20"/>
        <v/>
      </c>
      <c r="E670" s="22" t="str">
        <f>IF(B670="","",SUM(D$4:D670)+PV)</f>
        <v/>
      </c>
      <c r="F670" s="22" t="str">
        <f>IF(B670="","",IF('Compound Interest Calculator'!$F$14="Daily",H669*( (1+rate)^(C670-C669)-1 ),H669*rate))</f>
        <v/>
      </c>
      <c r="G670" s="22" t="str">
        <f>IF(D670="","",SUM(F$4:F670))</f>
        <v/>
      </c>
      <c r="H670" s="23" t="str">
        <f t="shared" si="21"/>
        <v/>
      </c>
    </row>
    <row r="671" spans="2:8" x14ac:dyDescent="0.15">
      <c r="B671" s="21" t="str">
        <f>IF(H670="","",IF(B670&gt;='Compound Interest Calculator'!$F$10*p,"",B670+1))</f>
        <v/>
      </c>
      <c r="C671" s="27" t="str">
        <f>IF(B671="","",IF(p=52,C670+7,IF(p=26,C670+14,IF(p=24,IF(MOD(B671,2)=0,EDATE('Compound Interest Calculator'!$F$12,B671/2),C670+14),IF(DAY(DATE(YEAR('Compound Interest Calculator'!$F$12),MONTH('Compound Interest Calculator'!$F$12)+(B671-1)*(12/p),DAY('Compound Interest Calculator'!$F$12)))&lt;&gt;DAY('Compound Interest Calculator'!$F$12),DATE(YEAR('Compound Interest Calculator'!$F$12),MONTH('Compound Interest Calculator'!$F$12)+B671*(12/p)+1,0),DATE(YEAR('Compound Interest Calculator'!$F$12),MONTH('Compound Interest Calculator'!$F$12)+B671*(12/p),DAY('Compound Interest Calculator'!$F$12)))))))</f>
        <v/>
      </c>
      <c r="D671" s="25" t="str">
        <f t="shared" si="20"/>
        <v/>
      </c>
      <c r="E671" s="22" t="str">
        <f>IF(B671="","",SUM(D$4:D671)+PV)</f>
        <v/>
      </c>
      <c r="F671" s="22" t="str">
        <f>IF(B671="","",IF('Compound Interest Calculator'!$F$14="Daily",H670*( (1+rate)^(C671-C670)-1 ),H670*rate))</f>
        <v/>
      </c>
      <c r="G671" s="22" t="str">
        <f>IF(D671="","",SUM(F$4:F671))</f>
        <v/>
      </c>
      <c r="H671" s="23" t="str">
        <f t="shared" si="21"/>
        <v/>
      </c>
    </row>
    <row r="672" spans="2:8" x14ac:dyDescent="0.15">
      <c r="B672" s="21" t="str">
        <f>IF(H671="","",IF(B671&gt;='Compound Interest Calculator'!$F$10*p,"",B671+1))</f>
        <v/>
      </c>
      <c r="C672" s="27" t="str">
        <f>IF(B672="","",IF(p=52,C671+7,IF(p=26,C671+14,IF(p=24,IF(MOD(B672,2)=0,EDATE('Compound Interest Calculator'!$F$12,B672/2),C671+14),IF(DAY(DATE(YEAR('Compound Interest Calculator'!$F$12),MONTH('Compound Interest Calculator'!$F$12)+(B672-1)*(12/p),DAY('Compound Interest Calculator'!$F$12)))&lt;&gt;DAY('Compound Interest Calculator'!$F$12),DATE(YEAR('Compound Interest Calculator'!$F$12),MONTH('Compound Interest Calculator'!$F$12)+B672*(12/p)+1,0),DATE(YEAR('Compound Interest Calculator'!$F$12),MONTH('Compound Interest Calculator'!$F$12)+B672*(12/p),DAY('Compound Interest Calculator'!$F$12)))))))</f>
        <v/>
      </c>
      <c r="D672" s="25" t="str">
        <f t="shared" si="20"/>
        <v/>
      </c>
      <c r="E672" s="22" t="str">
        <f>IF(B672="","",SUM(D$4:D672)+PV)</f>
        <v/>
      </c>
      <c r="F672" s="22" t="str">
        <f>IF(B672="","",IF('Compound Interest Calculator'!$F$14="Daily",H671*( (1+rate)^(C672-C671)-1 ),H671*rate))</f>
        <v/>
      </c>
      <c r="G672" s="22" t="str">
        <f>IF(D672="","",SUM(F$4:F672))</f>
        <v/>
      </c>
      <c r="H672" s="23" t="str">
        <f t="shared" si="21"/>
        <v/>
      </c>
    </row>
    <row r="673" spans="2:8" x14ac:dyDescent="0.15">
      <c r="B673" s="21" t="str">
        <f>IF(H672="","",IF(B672&gt;='Compound Interest Calculator'!$F$10*p,"",B672+1))</f>
        <v/>
      </c>
      <c r="C673" s="27" t="str">
        <f>IF(B673="","",IF(p=52,C672+7,IF(p=26,C672+14,IF(p=24,IF(MOD(B673,2)=0,EDATE('Compound Interest Calculator'!$F$12,B673/2),C672+14),IF(DAY(DATE(YEAR('Compound Interest Calculator'!$F$12),MONTH('Compound Interest Calculator'!$F$12)+(B673-1)*(12/p),DAY('Compound Interest Calculator'!$F$12)))&lt;&gt;DAY('Compound Interest Calculator'!$F$12),DATE(YEAR('Compound Interest Calculator'!$F$12),MONTH('Compound Interest Calculator'!$F$12)+B673*(12/p)+1,0),DATE(YEAR('Compound Interest Calculator'!$F$12),MONTH('Compound Interest Calculator'!$F$12)+B673*(12/p),DAY('Compound Interest Calculator'!$F$12)))))))</f>
        <v/>
      </c>
      <c r="D673" s="25" t="str">
        <f t="shared" si="20"/>
        <v/>
      </c>
      <c r="E673" s="22" t="str">
        <f>IF(B673="","",SUM(D$4:D673)+PV)</f>
        <v/>
      </c>
      <c r="F673" s="22" t="str">
        <f>IF(B673="","",IF('Compound Interest Calculator'!$F$14="Daily",H672*( (1+rate)^(C673-C672)-1 ),H672*rate))</f>
        <v/>
      </c>
      <c r="G673" s="22" t="str">
        <f>IF(D673="","",SUM(F$4:F673))</f>
        <v/>
      </c>
      <c r="H673" s="23" t="str">
        <f t="shared" si="21"/>
        <v/>
      </c>
    </row>
    <row r="674" spans="2:8" x14ac:dyDescent="0.15">
      <c r="B674" s="21" t="str">
        <f>IF(H673="","",IF(B673&gt;='Compound Interest Calculator'!$F$10*p,"",B673+1))</f>
        <v/>
      </c>
      <c r="C674" s="27" t="str">
        <f>IF(B674="","",IF(p=52,C673+7,IF(p=26,C673+14,IF(p=24,IF(MOD(B674,2)=0,EDATE('Compound Interest Calculator'!$F$12,B674/2),C673+14),IF(DAY(DATE(YEAR('Compound Interest Calculator'!$F$12),MONTH('Compound Interest Calculator'!$F$12)+(B674-1)*(12/p),DAY('Compound Interest Calculator'!$F$12)))&lt;&gt;DAY('Compound Interest Calculator'!$F$12),DATE(YEAR('Compound Interest Calculator'!$F$12),MONTH('Compound Interest Calculator'!$F$12)+B674*(12/p)+1,0),DATE(YEAR('Compound Interest Calculator'!$F$12),MONTH('Compound Interest Calculator'!$F$12)+B674*(12/p),DAY('Compound Interest Calculator'!$F$12)))))))</f>
        <v/>
      </c>
      <c r="D674" s="25" t="str">
        <f t="shared" si="20"/>
        <v/>
      </c>
      <c r="E674" s="22" t="str">
        <f>IF(B674="","",SUM(D$4:D674)+PV)</f>
        <v/>
      </c>
      <c r="F674" s="22" t="str">
        <f>IF(B674="","",IF('Compound Interest Calculator'!$F$14="Daily",H673*( (1+rate)^(C674-C673)-1 ),H673*rate))</f>
        <v/>
      </c>
      <c r="G674" s="22" t="str">
        <f>IF(D674="","",SUM(F$4:F674))</f>
        <v/>
      </c>
      <c r="H674" s="23" t="str">
        <f t="shared" si="21"/>
        <v/>
      </c>
    </row>
    <row r="675" spans="2:8" x14ac:dyDescent="0.15">
      <c r="B675" s="21" t="str">
        <f>IF(H674="","",IF(B674&gt;='Compound Interest Calculator'!$F$10*p,"",B674+1))</f>
        <v/>
      </c>
      <c r="C675" s="27" t="str">
        <f>IF(B675="","",IF(p=52,C674+7,IF(p=26,C674+14,IF(p=24,IF(MOD(B675,2)=0,EDATE('Compound Interest Calculator'!$F$12,B675/2),C674+14),IF(DAY(DATE(YEAR('Compound Interest Calculator'!$F$12),MONTH('Compound Interest Calculator'!$F$12)+(B675-1)*(12/p),DAY('Compound Interest Calculator'!$F$12)))&lt;&gt;DAY('Compound Interest Calculator'!$F$12),DATE(YEAR('Compound Interest Calculator'!$F$12),MONTH('Compound Interest Calculator'!$F$12)+B675*(12/p)+1,0),DATE(YEAR('Compound Interest Calculator'!$F$12),MONTH('Compound Interest Calculator'!$F$12)+B675*(12/p),DAY('Compound Interest Calculator'!$F$12)))))))</f>
        <v/>
      </c>
      <c r="D675" s="25" t="str">
        <f t="shared" si="20"/>
        <v/>
      </c>
      <c r="E675" s="22" t="str">
        <f>IF(B675="","",SUM(D$4:D675)+PV)</f>
        <v/>
      </c>
      <c r="F675" s="22" t="str">
        <f>IF(B675="","",IF('Compound Interest Calculator'!$F$14="Daily",H674*( (1+rate)^(C675-C674)-1 ),H674*rate))</f>
        <v/>
      </c>
      <c r="G675" s="22" t="str">
        <f>IF(D675="","",SUM(F$4:F675))</f>
        <v/>
      </c>
      <c r="H675" s="23" t="str">
        <f t="shared" si="21"/>
        <v/>
      </c>
    </row>
    <row r="676" spans="2:8" x14ac:dyDescent="0.15">
      <c r="B676" s="21" t="str">
        <f>IF(H675="","",IF(B675&gt;='Compound Interest Calculator'!$F$10*p,"",B675+1))</f>
        <v/>
      </c>
      <c r="C676" s="27" t="str">
        <f>IF(B676="","",IF(p=52,C675+7,IF(p=26,C675+14,IF(p=24,IF(MOD(B676,2)=0,EDATE('Compound Interest Calculator'!$F$12,B676/2),C675+14),IF(DAY(DATE(YEAR('Compound Interest Calculator'!$F$12),MONTH('Compound Interest Calculator'!$F$12)+(B676-1)*(12/p),DAY('Compound Interest Calculator'!$F$12)))&lt;&gt;DAY('Compound Interest Calculator'!$F$12),DATE(YEAR('Compound Interest Calculator'!$F$12),MONTH('Compound Interest Calculator'!$F$12)+B676*(12/p)+1,0),DATE(YEAR('Compound Interest Calculator'!$F$12),MONTH('Compound Interest Calculator'!$F$12)+B676*(12/p),DAY('Compound Interest Calculator'!$F$12)))))))</f>
        <v/>
      </c>
      <c r="D676" s="25" t="str">
        <f t="shared" si="20"/>
        <v/>
      </c>
      <c r="E676" s="22" t="str">
        <f>IF(B676="","",SUM(D$4:D676)+PV)</f>
        <v/>
      </c>
      <c r="F676" s="22" t="str">
        <f>IF(B676="","",IF('Compound Interest Calculator'!$F$14="Daily",H675*( (1+rate)^(C676-C675)-1 ),H675*rate))</f>
        <v/>
      </c>
      <c r="G676" s="22" t="str">
        <f>IF(D676="","",SUM(F$4:F676))</f>
        <v/>
      </c>
      <c r="H676" s="23" t="str">
        <f t="shared" si="21"/>
        <v/>
      </c>
    </row>
    <row r="677" spans="2:8" x14ac:dyDescent="0.15">
      <c r="B677" s="21" t="str">
        <f>IF(H676="","",IF(B676&gt;='Compound Interest Calculator'!$F$10*p,"",B676+1))</f>
        <v/>
      </c>
      <c r="C677" s="27" t="str">
        <f>IF(B677="","",IF(p=52,C676+7,IF(p=26,C676+14,IF(p=24,IF(MOD(B677,2)=0,EDATE('Compound Interest Calculator'!$F$12,B677/2),C676+14),IF(DAY(DATE(YEAR('Compound Interest Calculator'!$F$12),MONTH('Compound Interest Calculator'!$F$12)+(B677-1)*(12/p),DAY('Compound Interest Calculator'!$F$12)))&lt;&gt;DAY('Compound Interest Calculator'!$F$12),DATE(YEAR('Compound Interest Calculator'!$F$12),MONTH('Compound Interest Calculator'!$F$12)+B677*(12/p)+1,0),DATE(YEAR('Compound Interest Calculator'!$F$12),MONTH('Compound Interest Calculator'!$F$12)+B677*(12/p),DAY('Compound Interest Calculator'!$F$12)))))))</f>
        <v/>
      </c>
      <c r="D677" s="25" t="str">
        <f t="shared" si="20"/>
        <v/>
      </c>
      <c r="E677" s="22" t="str">
        <f>IF(B677="","",SUM(D$4:D677)+PV)</f>
        <v/>
      </c>
      <c r="F677" s="22" t="str">
        <f>IF(B677="","",IF('Compound Interest Calculator'!$F$14="Daily",H676*( (1+rate)^(C677-C676)-1 ),H676*rate))</f>
        <v/>
      </c>
      <c r="G677" s="22" t="str">
        <f>IF(D677="","",SUM(F$4:F677))</f>
        <v/>
      </c>
      <c r="H677" s="23" t="str">
        <f t="shared" si="21"/>
        <v/>
      </c>
    </row>
    <row r="678" spans="2:8" x14ac:dyDescent="0.15">
      <c r="B678" s="21" t="str">
        <f>IF(H677="","",IF(B677&gt;='Compound Interest Calculator'!$F$10*p,"",B677+1))</f>
        <v/>
      </c>
      <c r="C678" s="27" t="str">
        <f>IF(B678="","",IF(p=52,C677+7,IF(p=26,C677+14,IF(p=24,IF(MOD(B678,2)=0,EDATE('Compound Interest Calculator'!$F$12,B678/2),C677+14),IF(DAY(DATE(YEAR('Compound Interest Calculator'!$F$12),MONTH('Compound Interest Calculator'!$F$12)+(B678-1)*(12/p),DAY('Compound Interest Calculator'!$F$12)))&lt;&gt;DAY('Compound Interest Calculator'!$F$12),DATE(YEAR('Compound Interest Calculator'!$F$12),MONTH('Compound Interest Calculator'!$F$12)+B678*(12/p)+1,0),DATE(YEAR('Compound Interest Calculator'!$F$12),MONTH('Compound Interest Calculator'!$F$12)+B678*(12/p),DAY('Compound Interest Calculator'!$F$12)))))))</f>
        <v/>
      </c>
      <c r="D678" s="25" t="str">
        <f t="shared" si="20"/>
        <v/>
      </c>
      <c r="E678" s="22" t="str">
        <f>IF(B678="","",SUM(D$4:D678)+PV)</f>
        <v/>
      </c>
      <c r="F678" s="22" t="str">
        <f>IF(B678="","",IF('Compound Interest Calculator'!$F$14="Daily",H677*( (1+rate)^(C678-C677)-1 ),H677*rate))</f>
        <v/>
      </c>
      <c r="G678" s="22" t="str">
        <f>IF(D678="","",SUM(F$4:F678))</f>
        <v/>
      </c>
      <c r="H678" s="23" t="str">
        <f t="shared" si="21"/>
        <v/>
      </c>
    </row>
    <row r="679" spans="2:8" x14ac:dyDescent="0.15">
      <c r="B679" s="21" t="str">
        <f>IF(H678="","",IF(B678&gt;='Compound Interest Calculator'!$F$10*p,"",B678+1))</f>
        <v/>
      </c>
      <c r="C679" s="27" t="str">
        <f>IF(B679="","",IF(p=52,C678+7,IF(p=26,C678+14,IF(p=24,IF(MOD(B679,2)=0,EDATE('Compound Interest Calculator'!$F$12,B679/2),C678+14),IF(DAY(DATE(YEAR('Compound Interest Calculator'!$F$12),MONTH('Compound Interest Calculator'!$F$12)+(B679-1)*(12/p),DAY('Compound Interest Calculator'!$F$12)))&lt;&gt;DAY('Compound Interest Calculator'!$F$12),DATE(YEAR('Compound Interest Calculator'!$F$12),MONTH('Compound Interest Calculator'!$F$12)+B679*(12/p)+1,0),DATE(YEAR('Compound Interest Calculator'!$F$12),MONTH('Compound Interest Calculator'!$F$12)+B679*(12/p),DAY('Compound Interest Calculator'!$F$12)))))))</f>
        <v/>
      </c>
      <c r="D679" s="25" t="str">
        <f t="shared" si="20"/>
        <v/>
      </c>
      <c r="E679" s="22" t="str">
        <f>IF(B679="","",SUM(D$4:D679)+PV)</f>
        <v/>
      </c>
      <c r="F679" s="22" t="str">
        <f>IF(B679="","",IF('Compound Interest Calculator'!$F$14="Daily",H678*( (1+rate)^(C679-C678)-1 ),H678*rate))</f>
        <v/>
      </c>
      <c r="G679" s="22" t="str">
        <f>IF(D679="","",SUM(F$4:F679))</f>
        <v/>
      </c>
      <c r="H679" s="23" t="str">
        <f t="shared" si="21"/>
        <v/>
      </c>
    </row>
    <row r="680" spans="2:8" x14ac:dyDescent="0.15">
      <c r="B680" s="21" t="str">
        <f>IF(H679="","",IF(B679&gt;='Compound Interest Calculator'!$F$10*p,"",B679+1))</f>
        <v/>
      </c>
      <c r="C680" s="27" t="str">
        <f>IF(B680="","",IF(p=52,C679+7,IF(p=26,C679+14,IF(p=24,IF(MOD(B680,2)=0,EDATE('Compound Interest Calculator'!$F$12,B680/2),C679+14),IF(DAY(DATE(YEAR('Compound Interest Calculator'!$F$12),MONTH('Compound Interest Calculator'!$F$12)+(B680-1)*(12/p),DAY('Compound Interest Calculator'!$F$12)))&lt;&gt;DAY('Compound Interest Calculator'!$F$12),DATE(YEAR('Compound Interest Calculator'!$F$12),MONTH('Compound Interest Calculator'!$F$12)+B680*(12/p)+1,0),DATE(YEAR('Compound Interest Calculator'!$F$12),MONTH('Compound Interest Calculator'!$F$12)+B680*(12/p),DAY('Compound Interest Calculator'!$F$12)))))))</f>
        <v/>
      </c>
      <c r="D680" s="25" t="str">
        <f t="shared" si="20"/>
        <v/>
      </c>
      <c r="E680" s="22" t="str">
        <f>IF(B680="","",SUM(D$4:D680)+PV)</f>
        <v/>
      </c>
      <c r="F680" s="22" t="str">
        <f>IF(B680="","",IF('Compound Interest Calculator'!$F$14="Daily",H679*( (1+rate)^(C680-C679)-1 ),H679*rate))</f>
        <v/>
      </c>
      <c r="G680" s="22" t="str">
        <f>IF(D680="","",SUM(F$4:F680))</f>
        <v/>
      </c>
      <c r="H680" s="23" t="str">
        <f t="shared" si="21"/>
        <v/>
      </c>
    </row>
    <row r="681" spans="2:8" x14ac:dyDescent="0.15">
      <c r="B681" s="21" t="str">
        <f>IF(H680="","",IF(B680&gt;='Compound Interest Calculator'!$F$10*p,"",B680+1))</f>
        <v/>
      </c>
      <c r="C681" s="27" t="str">
        <f>IF(B681="","",IF(p=52,C680+7,IF(p=26,C680+14,IF(p=24,IF(MOD(B681,2)=0,EDATE('Compound Interest Calculator'!$F$12,B681/2),C680+14),IF(DAY(DATE(YEAR('Compound Interest Calculator'!$F$12),MONTH('Compound Interest Calculator'!$F$12)+(B681-1)*(12/p),DAY('Compound Interest Calculator'!$F$12)))&lt;&gt;DAY('Compound Interest Calculator'!$F$12),DATE(YEAR('Compound Interest Calculator'!$F$12),MONTH('Compound Interest Calculator'!$F$12)+B681*(12/p)+1,0),DATE(YEAR('Compound Interest Calculator'!$F$12),MONTH('Compound Interest Calculator'!$F$12)+B681*(12/p),DAY('Compound Interest Calculator'!$F$12)))))))</f>
        <v/>
      </c>
      <c r="D681" s="25" t="str">
        <f t="shared" si="20"/>
        <v/>
      </c>
      <c r="E681" s="22" t="str">
        <f>IF(B681="","",SUM(D$4:D681)+PV)</f>
        <v/>
      </c>
      <c r="F681" s="22" t="str">
        <f>IF(B681="","",IF('Compound Interest Calculator'!$F$14="Daily",H680*( (1+rate)^(C681-C680)-1 ),H680*rate))</f>
        <v/>
      </c>
      <c r="G681" s="22" t="str">
        <f>IF(D681="","",SUM(F$4:F681))</f>
        <v/>
      </c>
      <c r="H681" s="23" t="str">
        <f t="shared" si="21"/>
        <v/>
      </c>
    </row>
    <row r="682" spans="2:8" x14ac:dyDescent="0.15">
      <c r="B682" s="21" t="str">
        <f>IF(H681="","",IF(B681&gt;='Compound Interest Calculator'!$F$10*p,"",B681+1))</f>
        <v/>
      </c>
      <c r="C682" s="27" t="str">
        <f>IF(B682="","",IF(p=52,C681+7,IF(p=26,C681+14,IF(p=24,IF(MOD(B682,2)=0,EDATE('Compound Interest Calculator'!$F$12,B682/2),C681+14),IF(DAY(DATE(YEAR('Compound Interest Calculator'!$F$12),MONTH('Compound Interest Calculator'!$F$12)+(B682-1)*(12/p),DAY('Compound Interest Calculator'!$F$12)))&lt;&gt;DAY('Compound Interest Calculator'!$F$12),DATE(YEAR('Compound Interest Calculator'!$F$12),MONTH('Compound Interest Calculator'!$F$12)+B682*(12/p)+1,0),DATE(YEAR('Compound Interest Calculator'!$F$12),MONTH('Compound Interest Calculator'!$F$12)+B682*(12/p),DAY('Compound Interest Calculator'!$F$12)))))))</f>
        <v/>
      </c>
      <c r="D682" s="25" t="str">
        <f t="shared" si="20"/>
        <v/>
      </c>
      <c r="E682" s="22" t="str">
        <f>IF(B682="","",SUM(D$4:D682)+PV)</f>
        <v/>
      </c>
      <c r="F682" s="22" t="str">
        <f>IF(B682="","",IF('Compound Interest Calculator'!$F$14="Daily",H681*( (1+rate)^(C682-C681)-1 ),H681*rate))</f>
        <v/>
      </c>
      <c r="G682" s="22" t="str">
        <f>IF(D682="","",SUM(F$4:F682))</f>
        <v/>
      </c>
      <c r="H682" s="23" t="str">
        <f t="shared" si="21"/>
        <v/>
      </c>
    </row>
    <row r="683" spans="2:8" x14ac:dyDescent="0.15">
      <c r="B683" s="21" t="str">
        <f>IF(H682="","",IF(B682&gt;='Compound Interest Calculator'!$F$10*p,"",B682+1))</f>
        <v/>
      </c>
      <c r="C683" s="27" t="str">
        <f>IF(B683="","",IF(p=52,C682+7,IF(p=26,C682+14,IF(p=24,IF(MOD(B683,2)=0,EDATE('Compound Interest Calculator'!$F$12,B683/2),C682+14),IF(DAY(DATE(YEAR('Compound Interest Calculator'!$F$12),MONTH('Compound Interest Calculator'!$F$12)+(B683-1)*(12/p),DAY('Compound Interest Calculator'!$F$12)))&lt;&gt;DAY('Compound Interest Calculator'!$F$12),DATE(YEAR('Compound Interest Calculator'!$F$12),MONTH('Compound Interest Calculator'!$F$12)+B683*(12/p)+1,0),DATE(YEAR('Compound Interest Calculator'!$F$12),MONTH('Compound Interest Calculator'!$F$12)+B683*(12/p),DAY('Compound Interest Calculator'!$F$12)))))))</f>
        <v/>
      </c>
      <c r="D683" s="25" t="str">
        <f t="shared" si="20"/>
        <v/>
      </c>
      <c r="E683" s="22" t="str">
        <f>IF(B683="","",SUM(D$4:D683)+PV)</f>
        <v/>
      </c>
      <c r="F683" s="22" t="str">
        <f>IF(B683="","",IF('Compound Interest Calculator'!$F$14="Daily",H682*( (1+rate)^(C683-C682)-1 ),H682*rate))</f>
        <v/>
      </c>
      <c r="G683" s="22" t="str">
        <f>IF(D683="","",SUM(F$4:F683))</f>
        <v/>
      </c>
      <c r="H683" s="23" t="str">
        <f t="shared" si="21"/>
        <v/>
      </c>
    </row>
    <row r="684" spans="2:8" x14ac:dyDescent="0.15">
      <c r="B684" s="21" t="str">
        <f>IF(H683="","",IF(B683&gt;='Compound Interest Calculator'!$F$10*p,"",B683+1))</f>
        <v/>
      </c>
      <c r="C684" s="27" t="str">
        <f>IF(B684="","",IF(p=52,C683+7,IF(p=26,C683+14,IF(p=24,IF(MOD(B684,2)=0,EDATE('Compound Interest Calculator'!$F$12,B684/2),C683+14),IF(DAY(DATE(YEAR('Compound Interest Calculator'!$F$12),MONTH('Compound Interest Calculator'!$F$12)+(B684-1)*(12/p),DAY('Compound Interest Calculator'!$F$12)))&lt;&gt;DAY('Compound Interest Calculator'!$F$12),DATE(YEAR('Compound Interest Calculator'!$F$12),MONTH('Compound Interest Calculator'!$F$12)+B684*(12/p)+1,0),DATE(YEAR('Compound Interest Calculator'!$F$12),MONTH('Compound Interest Calculator'!$F$12)+B684*(12/p),DAY('Compound Interest Calculator'!$F$12)))))))</f>
        <v/>
      </c>
      <c r="D684" s="25" t="str">
        <f t="shared" si="20"/>
        <v/>
      </c>
      <c r="E684" s="22" t="str">
        <f>IF(B684="","",SUM(D$4:D684)+PV)</f>
        <v/>
      </c>
      <c r="F684" s="22" t="str">
        <f>IF(B684="","",IF('Compound Interest Calculator'!$F$14="Daily",H683*( (1+rate)^(C684-C683)-1 ),H683*rate))</f>
        <v/>
      </c>
      <c r="G684" s="22" t="str">
        <f>IF(D684="","",SUM(F$4:F684))</f>
        <v/>
      </c>
      <c r="H684" s="23" t="str">
        <f t="shared" si="21"/>
        <v/>
      </c>
    </row>
    <row r="685" spans="2:8" x14ac:dyDescent="0.15">
      <c r="B685" s="21" t="str">
        <f>IF(H684="","",IF(B684&gt;='Compound Interest Calculator'!$F$10*p,"",B684+1))</f>
        <v/>
      </c>
      <c r="C685" s="27" t="str">
        <f>IF(B685="","",IF(p=52,C684+7,IF(p=26,C684+14,IF(p=24,IF(MOD(B685,2)=0,EDATE('Compound Interest Calculator'!$F$12,B685/2),C684+14),IF(DAY(DATE(YEAR('Compound Interest Calculator'!$F$12),MONTH('Compound Interest Calculator'!$F$12)+(B685-1)*(12/p),DAY('Compound Interest Calculator'!$F$12)))&lt;&gt;DAY('Compound Interest Calculator'!$F$12),DATE(YEAR('Compound Interest Calculator'!$F$12),MONTH('Compound Interest Calculator'!$F$12)+B685*(12/p)+1,0),DATE(YEAR('Compound Interest Calculator'!$F$12),MONTH('Compound Interest Calculator'!$F$12)+B685*(12/p),DAY('Compound Interest Calculator'!$F$12)))))))</f>
        <v/>
      </c>
      <c r="D685" s="25" t="str">
        <f t="shared" si="20"/>
        <v/>
      </c>
      <c r="E685" s="22" t="str">
        <f>IF(B685="","",SUM(D$4:D685)+PV)</f>
        <v/>
      </c>
      <c r="F685" s="22" t="str">
        <f>IF(B685="","",IF('Compound Interest Calculator'!$F$14="Daily",H684*( (1+rate)^(C685-C684)-1 ),H684*rate))</f>
        <v/>
      </c>
      <c r="G685" s="22" t="str">
        <f>IF(D685="","",SUM(F$4:F685))</f>
        <v/>
      </c>
      <c r="H685" s="23" t="str">
        <f t="shared" si="21"/>
        <v/>
      </c>
    </row>
    <row r="686" spans="2:8" x14ac:dyDescent="0.15">
      <c r="B686" s="21" t="str">
        <f>IF(H685="","",IF(B685&gt;='Compound Interest Calculator'!$F$10*p,"",B685+1))</f>
        <v/>
      </c>
      <c r="C686" s="27" t="str">
        <f>IF(B686="","",IF(p=52,C685+7,IF(p=26,C685+14,IF(p=24,IF(MOD(B686,2)=0,EDATE('Compound Interest Calculator'!$F$12,B686/2),C685+14),IF(DAY(DATE(YEAR('Compound Interest Calculator'!$F$12),MONTH('Compound Interest Calculator'!$F$12)+(B686-1)*(12/p),DAY('Compound Interest Calculator'!$F$12)))&lt;&gt;DAY('Compound Interest Calculator'!$F$12),DATE(YEAR('Compound Interest Calculator'!$F$12),MONTH('Compound Interest Calculator'!$F$12)+B686*(12/p)+1,0),DATE(YEAR('Compound Interest Calculator'!$F$12),MONTH('Compound Interest Calculator'!$F$12)+B686*(12/p),DAY('Compound Interest Calculator'!$F$12)))))))</f>
        <v/>
      </c>
      <c r="D686" s="25" t="str">
        <f t="shared" si="20"/>
        <v/>
      </c>
      <c r="E686" s="22" t="str">
        <f>IF(B686="","",SUM(D$4:D686)+PV)</f>
        <v/>
      </c>
      <c r="F686" s="22" t="str">
        <f>IF(B686="","",IF('Compound Interest Calculator'!$F$14="Daily",H685*( (1+rate)^(C686-C685)-1 ),H685*rate))</f>
        <v/>
      </c>
      <c r="G686" s="22" t="str">
        <f>IF(D686="","",SUM(F$4:F686))</f>
        <v/>
      </c>
      <c r="H686" s="23" t="str">
        <f t="shared" si="21"/>
        <v/>
      </c>
    </row>
    <row r="687" spans="2:8" x14ac:dyDescent="0.15">
      <c r="B687" s="21" t="str">
        <f>IF(H686="","",IF(B686&gt;='Compound Interest Calculator'!$F$10*p,"",B686+1))</f>
        <v/>
      </c>
      <c r="C687" s="27" t="str">
        <f>IF(B687="","",IF(p=52,C686+7,IF(p=26,C686+14,IF(p=24,IF(MOD(B687,2)=0,EDATE('Compound Interest Calculator'!$F$12,B687/2),C686+14),IF(DAY(DATE(YEAR('Compound Interest Calculator'!$F$12),MONTH('Compound Interest Calculator'!$F$12)+(B687-1)*(12/p),DAY('Compound Interest Calculator'!$F$12)))&lt;&gt;DAY('Compound Interest Calculator'!$F$12),DATE(YEAR('Compound Interest Calculator'!$F$12),MONTH('Compound Interest Calculator'!$F$12)+B687*(12/p)+1,0),DATE(YEAR('Compound Interest Calculator'!$F$12),MONTH('Compound Interest Calculator'!$F$12)+B687*(12/p),DAY('Compound Interest Calculator'!$F$12)))))))</f>
        <v/>
      </c>
      <c r="D687" s="25" t="str">
        <f t="shared" si="20"/>
        <v/>
      </c>
      <c r="E687" s="22" t="str">
        <f>IF(B687="","",SUM(D$4:D687)+PV)</f>
        <v/>
      </c>
      <c r="F687" s="22" t="str">
        <f>IF(B687="","",IF('Compound Interest Calculator'!$F$14="Daily",H686*( (1+rate)^(C687-C686)-1 ),H686*rate))</f>
        <v/>
      </c>
      <c r="G687" s="22" t="str">
        <f>IF(D687="","",SUM(F$4:F687))</f>
        <v/>
      </c>
      <c r="H687" s="23" t="str">
        <f t="shared" si="21"/>
        <v/>
      </c>
    </row>
    <row r="688" spans="2:8" x14ac:dyDescent="0.15">
      <c r="B688" s="21" t="str">
        <f>IF(H687="","",IF(B687&gt;='Compound Interest Calculator'!$F$10*p,"",B687+1))</f>
        <v/>
      </c>
      <c r="C688" s="27" t="str">
        <f>IF(B688="","",IF(p=52,C687+7,IF(p=26,C687+14,IF(p=24,IF(MOD(B688,2)=0,EDATE('Compound Interest Calculator'!$F$12,B688/2),C687+14),IF(DAY(DATE(YEAR('Compound Interest Calculator'!$F$12),MONTH('Compound Interest Calculator'!$F$12)+(B688-1)*(12/p),DAY('Compound Interest Calculator'!$F$12)))&lt;&gt;DAY('Compound Interest Calculator'!$F$12),DATE(YEAR('Compound Interest Calculator'!$F$12),MONTH('Compound Interest Calculator'!$F$12)+B688*(12/p)+1,0),DATE(YEAR('Compound Interest Calculator'!$F$12),MONTH('Compound Interest Calculator'!$F$12)+B688*(12/p),DAY('Compound Interest Calculator'!$F$12)))))))</f>
        <v/>
      </c>
      <c r="D688" s="25" t="str">
        <f t="shared" si="20"/>
        <v/>
      </c>
      <c r="E688" s="22" t="str">
        <f>IF(B688="","",SUM(D$4:D688)+PV)</f>
        <v/>
      </c>
      <c r="F688" s="22" t="str">
        <f>IF(B688="","",IF('Compound Interest Calculator'!$F$14="Daily",H687*( (1+rate)^(C688-C687)-1 ),H687*rate))</f>
        <v/>
      </c>
      <c r="G688" s="22" t="str">
        <f>IF(D688="","",SUM(F$4:F688))</f>
        <v/>
      </c>
      <c r="H688" s="23" t="str">
        <f t="shared" si="21"/>
        <v/>
      </c>
    </row>
    <row r="689" spans="2:8" x14ac:dyDescent="0.15">
      <c r="B689" s="21" t="str">
        <f>IF(H688="","",IF(B688&gt;='Compound Interest Calculator'!$F$10*p,"",B688+1))</f>
        <v/>
      </c>
      <c r="C689" s="27" t="str">
        <f>IF(B689="","",IF(p=52,C688+7,IF(p=26,C688+14,IF(p=24,IF(MOD(B689,2)=0,EDATE('Compound Interest Calculator'!$F$12,B689/2),C688+14),IF(DAY(DATE(YEAR('Compound Interest Calculator'!$F$12),MONTH('Compound Interest Calculator'!$F$12)+(B689-1)*(12/p),DAY('Compound Interest Calculator'!$F$12)))&lt;&gt;DAY('Compound Interest Calculator'!$F$12),DATE(YEAR('Compound Interest Calculator'!$F$12),MONTH('Compound Interest Calculator'!$F$12)+B689*(12/p)+1,0),DATE(YEAR('Compound Interest Calculator'!$F$12),MONTH('Compound Interest Calculator'!$F$12)+B689*(12/p),DAY('Compound Interest Calculator'!$F$12)))))))</f>
        <v/>
      </c>
      <c r="D689" s="25" t="str">
        <f t="shared" si="20"/>
        <v/>
      </c>
      <c r="E689" s="22" t="str">
        <f>IF(B689="","",SUM(D$4:D689)+PV)</f>
        <v/>
      </c>
      <c r="F689" s="22" t="str">
        <f>IF(B689="","",IF('Compound Interest Calculator'!$F$14="Daily",H688*( (1+rate)^(C689-C688)-1 ),H688*rate))</f>
        <v/>
      </c>
      <c r="G689" s="22" t="str">
        <f>IF(D689="","",SUM(F$4:F689))</f>
        <v/>
      </c>
      <c r="H689" s="23" t="str">
        <f t="shared" si="21"/>
        <v/>
      </c>
    </row>
    <row r="690" spans="2:8" x14ac:dyDescent="0.15">
      <c r="B690" s="21" t="str">
        <f>IF(H689="","",IF(B689&gt;='Compound Interest Calculator'!$F$10*p,"",B689+1))</f>
        <v/>
      </c>
      <c r="C690" s="27" t="str">
        <f>IF(B690="","",IF(p=52,C689+7,IF(p=26,C689+14,IF(p=24,IF(MOD(B690,2)=0,EDATE('Compound Interest Calculator'!$F$12,B690/2),C689+14),IF(DAY(DATE(YEAR('Compound Interest Calculator'!$F$12),MONTH('Compound Interest Calculator'!$F$12)+(B690-1)*(12/p),DAY('Compound Interest Calculator'!$F$12)))&lt;&gt;DAY('Compound Interest Calculator'!$F$12),DATE(YEAR('Compound Interest Calculator'!$F$12),MONTH('Compound Interest Calculator'!$F$12)+B690*(12/p)+1,0),DATE(YEAR('Compound Interest Calculator'!$F$12),MONTH('Compound Interest Calculator'!$F$12)+B690*(12/p),DAY('Compound Interest Calculator'!$F$12)))))))</f>
        <v/>
      </c>
      <c r="D690" s="25" t="str">
        <f t="shared" si="20"/>
        <v/>
      </c>
      <c r="E690" s="22" t="str">
        <f>IF(B690="","",SUM(D$4:D690)+PV)</f>
        <v/>
      </c>
      <c r="F690" s="22" t="str">
        <f>IF(B690="","",IF('Compound Interest Calculator'!$F$14="Daily",H689*( (1+rate)^(C690-C689)-1 ),H689*rate))</f>
        <v/>
      </c>
      <c r="G690" s="22" t="str">
        <f>IF(D690="","",SUM(F$4:F690))</f>
        <v/>
      </c>
      <c r="H690" s="23" t="str">
        <f t="shared" si="21"/>
        <v/>
      </c>
    </row>
    <row r="691" spans="2:8" x14ac:dyDescent="0.15">
      <c r="B691" s="21" t="str">
        <f>IF(H690="","",IF(B690&gt;='Compound Interest Calculator'!$F$10*p,"",B690+1))</f>
        <v/>
      </c>
      <c r="C691" s="27" t="str">
        <f>IF(B691="","",IF(p=52,C690+7,IF(p=26,C690+14,IF(p=24,IF(MOD(B691,2)=0,EDATE('Compound Interest Calculator'!$F$12,B691/2),C690+14),IF(DAY(DATE(YEAR('Compound Interest Calculator'!$F$12),MONTH('Compound Interest Calculator'!$F$12)+(B691-1)*(12/p),DAY('Compound Interest Calculator'!$F$12)))&lt;&gt;DAY('Compound Interest Calculator'!$F$12),DATE(YEAR('Compound Interest Calculator'!$F$12),MONTH('Compound Interest Calculator'!$F$12)+B691*(12/p)+1,0),DATE(YEAR('Compound Interest Calculator'!$F$12),MONTH('Compound Interest Calculator'!$F$12)+B691*(12/p),DAY('Compound Interest Calculator'!$F$12)))))))</f>
        <v/>
      </c>
      <c r="D691" s="25" t="str">
        <f t="shared" si="20"/>
        <v/>
      </c>
      <c r="E691" s="22" t="str">
        <f>IF(B691="","",SUM(D$4:D691)+PV)</f>
        <v/>
      </c>
      <c r="F691" s="22" t="str">
        <f>IF(B691="","",IF('Compound Interest Calculator'!$F$14="Daily",H690*( (1+rate)^(C691-C690)-1 ),H690*rate))</f>
        <v/>
      </c>
      <c r="G691" s="22" t="str">
        <f>IF(D691="","",SUM(F$4:F691))</f>
        <v/>
      </c>
      <c r="H691" s="23" t="str">
        <f t="shared" si="21"/>
        <v/>
      </c>
    </row>
    <row r="692" spans="2:8" x14ac:dyDescent="0.15">
      <c r="B692" s="21" t="str">
        <f>IF(H691="","",IF(B691&gt;='Compound Interest Calculator'!$F$10*p,"",B691+1))</f>
        <v/>
      </c>
      <c r="C692" s="27" t="str">
        <f>IF(B692="","",IF(p=52,C691+7,IF(p=26,C691+14,IF(p=24,IF(MOD(B692,2)=0,EDATE('Compound Interest Calculator'!$F$12,B692/2),C691+14),IF(DAY(DATE(YEAR('Compound Interest Calculator'!$F$12),MONTH('Compound Interest Calculator'!$F$12)+(B692-1)*(12/p),DAY('Compound Interest Calculator'!$F$12)))&lt;&gt;DAY('Compound Interest Calculator'!$F$12),DATE(YEAR('Compound Interest Calculator'!$F$12),MONTH('Compound Interest Calculator'!$F$12)+B692*(12/p)+1,0),DATE(YEAR('Compound Interest Calculator'!$F$12),MONTH('Compound Interest Calculator'!$F$12)+B692*(12/p),DAY('Compound Interest Calculator'!$F$12)))))))</f>
        <v/>
      </c>
      <c r="D692" s="25" t="str">
        <f t="shared" si="20"/>
        <v/>
      </c>
      <c r="E692" s="22" t="str">
        <f>IF(B692="","",SUM(D$4:D692)+PV)</f>
        <v/>
      </c>
      <c r="F692" s="22" t="str">
        <f>IF(B692="","",IF('Compound Interest Calculator'!$F$14="Daily",H691*( (1+rate)^(C692-C691)-1 ),H691*rate))</f>
        <v/>
      </c>
      <c r="G692" s="22" t="str">
        <f>IF(D692="","",SUM(F$4:F692))</f>
        <v/>
      </c>
      <c r="H692" s="23" t="str">
        <f t="shared" si="21"/>
        <v/>
      </c>
    </row>
    <row r="693" spans="2:8" x14ac:dyDescent="0.15">
      <c r="B693" s="21" t="str">
        <f>IF(H692="","",IF(B692&gt;='Compound Interest Calculator'!$F$10*p,"",B692+1))</f>
        <v/>
      </c>
      <c r="C693" s="27" t="str">
        <f>IF(B693="","",IF(p=52,C692+7,IF(p=26,C692+14,IF(p=24,IF(MOD(B693,2)=0,EDATE('Compound Interest Calculator'!$F$12,B693/2),C692+14),IF(DAY(DATE(YEAR('Compound Interest Calculator'!$F$12),MONTH('Compound Interest Calculator'!$F$12)+(B693-1)*(12/p),DAY('Compound Interest Calculator'!$F$12)))&lt;&gt;DAY('Compound Interest Calculator'!$F$12),DATE(YEAR('Compound Interest Calculator'!$F$12),MONTH('Compound Interest Calculator'!$F$12)+B693*(12/p)+1,0),DATE(YEAR('Compound Interest Calculator'!$F$12),MONTH('Compound Interest Calculator'!$F$12)+B693*(12/p),DAY('Compound Interest Calculator'!$F$12)))))))</f>
        <v/>
      </c>
      <c r="D693" s="25" t="str">
        <f t="shared" si="20"/>
        <v/>
      </c>
      <c r="E693" s="22" t="str">
        <f>IF(B693="","",SUM(D$4:D693)+PV)</f>
        <v/>
      </c>
      <c r="F693" s="22" t="str">
        <f>IF(B693="","",IF('Compound Interest Calculator'!$F$14="Daily",H692*( (1+rate)^(C693-C692)-1 ),H692*rate))</f>
        <v/>
      </c>
      <c r="G693" s="22" t="str">
        <f>IF(D693="","",SUM(F$4:F693))</f>
        <v/>
      </c>
      <c r="H693" s="23" t="str">
        <f t="shared" si="21"/>
        <v/>
      </c>
    </row>
    <row r="694" spans="2:8" x14ac:dyDescent="0.15">
      <c r="B694" s="21" t="str">
        <f>IF(H693="","",IF(B693&gt;='Compound Interest Calculator'!$F$10*p,"",B693+1))</f>
        <v/>
      </c>
      <c r="C694" s="27" t="str">
        <f>IF(B694="","",IF(p=52,C693+7,IF(p=26,C693+14,IF(p=24,IF(MOD(B694,2)=0,EDATE('Compound Interest Calculator'!$F$12,B694/2),C693+14),IF(DAY(DATE(YEAR('Compound Interest Calculator'!$F$12),MONTH('Compound Interest Calculator'!$F$12)+(B694-1)*(12/p),DAY('Compound Interest Calculator'!$F$12)))&lt;&gt;DAY('Compound Interest Calculator'!$F$12),DATE(YEAR('Compound Interest Calculator'!$F$12),MONTH('Compound Interest Calculator'!$F$12)+B694*(12/p)+1,0),DATE(YEAR('Compound Interest Calculator'!$F$12),MONTH('Compound Interest Calculator'!$F$12)+B694*(12/p),DAY('Compound Interest Calculator'!$F$12)))))))</f>
        <v/>
      </c>
      <c r="D694" s="25" t="str">
        <f t="shared" si="20"/>
        <v/>
      </c>
      <c r="E694" s="22" t="str">
        <f>IF(B694="","",SUM(D$4:D694)+PV)</f>
        <v/>
      </c>
      <c r="F694" s="22" t="str">
        <f>IF(B694="","",IF('Compound Interest Calculator'!$F$14="Daily",H693*( (1+rate)^(C694-C693)-1 ),H693*rate))</f>
        <v/>
      </c>
      <c r="G694" s="22" t="str">
        <f>IF(D694="","",SUM(F$4:F694))</f>
        <v/>
      </c>
      <c r="H694" s="23" t="str">
        <f t="shared" si="21"/>
        <v/>
      </c>
    </row>
    <row r="695" spans="2:8" x14ac:dyDescent="0.15">
      <c r="B695" s="21" t="str">
        <f>IF(H694="","",IF(B694&gt;='Compound Interest Calculator'!$F$10*p,"",B694+1))</f>
        <v/>
      </c>
      <c r="C695" s="27" t="str">
        <f>IF(B695="","",IF(p=52,C694+7,IF(p=26,C694+14,IF(p=24,IF(MOD(B695,2)=0,EDATE('Compound Interest Calculator'!$F$12,B695/2),C694+14),IF(DAY(DATE(YEAR('Compound Interest Calculator'!$F$12),MONTH('Compound Interest Calculator'!$F$12)+(B695-1)*(12/p),DAY('Compound Interest Calculator'!$F$12)))&lt;&gt;DAY('Compound Interest Calculator'!$F$12),DATE(YEAR('Compound Interest Calculator'!$F$12),MONTH('Compound Interest Calculator'!$F$12)+B695*(12/p)+1,0),DATE(YEAR('Compound Interest Calculator'!$F$12),MONTH('Compound Interest Calculator'!$F$12)+B695*(12/p),DAY('Compound Interest Calculator'!$F$12)))))))</f>
        <v/>
      </c>
      <c r="D695" s="25" t="str">
        <f t="shared" si="20"/>
        <v/>
      </c>
      <c r="E695" s="22" t="str">
        <f>IF(B695="","",SUM(D$4:D695)+PV)</f>
        <v/>
      </c>
      <c r="F695" s="22" t="str">
        <f>IF(B695="","",IF('Compound Interest Calculator'!$F$14="Daily",H694*( (1+rate)^(C695-C694)-1 ),H694*rate))</f>
        <v/>
      </c>
      <c r="G695" s="22" t="str">
        <f>IF(D695="","",SUM(F$4:F695))</f>
        <v/>
      </c>
      <c r="H695" s="23" t="str">
        <f t="shared" si="21"/>
        <v/>
      </c>
    </row>
    <row r="696" spans="2:8" x14ac:dyDescent="0.15">
      <c r="B696" s="21" t="str">
        <f>IF(H695="","",IF(B695&gt;='Compound Interest Calculator'!$F$10*p,"",B695+1))</f>
        <v/>
      </c>
      <c r="C696" s="27" t="str">
        <f>IF(B696="","",IF(p=52,C695+7,IF(p=26,C695+14,IF(p=24,IF(MOD(B696,2)=0,EDATE('Compound Interest Calculator'!$F$12,B696/2),C695+14),IF(DAY(DATE(YEAR('Compound Interest Calculator'!$F$12),MONTH('Compound Interest Calculator'!$F$12)+(B696-1)*(12/p),DAY('Compound Interest Calculator'!$F$12)))&lt;&gt;DAY('Compound Interest Calculator'!$F$12),DATE(YEAR('Compound Interest Calculator'!$F$12),MONTH('Compound Interest Calculator'!$F$12)+B696*(12/p)+1,0),DATE(YEAR('Compound Interest Calculator'!$F$12),MONTH('Compound Interest Calculator'!$F$12)+B696*(12/p),DAY('Compound Interest Calculator'!$F$12)))))))</f>
        <v/>
      </c>
      <c r="D696" s="25" t="str">
        <f t="shared" si="20"/>
        <v/>
      </c>
      <c r="E696" s="22" t="str">
        <f>IF(B696="","",SUM(D$4:D696)+PV)</f>
        <v/>
      </c>
      <c r="F696" s="22" t="str">
        <f>IF(B696="","",IF('Compound Interest Calculator'!$F$14="Daily",H695*( (1+rate)^(C696-C695)-1 ),H695*rate))</f>
        <v/>
      </c>
      <c r="G696" s="22" t="str">
        <f>IF(D696="","",SUM(F$4:F696))</f>
        <v/>
      </c>
      <c r="H696" s="23" t="str">
        <f t="shared" si="21"/>
        <v/>
      </c>
    </row>
    <row r="697" spans="2:8" x14ac:dyDescent="0.15">
      <c r="B697" s="21" t="str">
        <f>IF(H696="","",IF(B696&gt;='Compound Interest Calculator'!$F$10*p,"",B696+1))</f>
        <v/>
      </c>
      <c r="C697" s="27" t="str">
        <f>IF(B697="","",IF(p=52,C696+7,IF(p=26,C696+14,IF(p=24,IF(MOD(B697,2)=0,EDATE('Compound Interest Calculator'!$F$12,B697/2),C696+14),IF(DAY(DATE(YEAR('Compound Interest Calculator'!$F$12),MONTH('Compound Interest Calculator'!$F$12)+(B697-1)*(12/p),DAY('Compound Interest Calculator'!$F$12)))&lt;&gt;DAY('Compound Interest Calculator'!$F$12),DATE(YEAR('Compound Interest Calculator'!$F$12),MONTH('Compound Interest Calculator'!$F$12)+B697*(12/p)+1,0),DATE(YEAR('Compound Interest Calculator'!$F$12),MONTH('Compound Interest Calculator'!$F$12)+B697*(12/p),DAY('Compound Interest Calculator'!$F$12)))))))</f>
        <v/>
      </c>
      <c r="D697" s="25" t="str">
        <f t="shared" si="20"/>
        <v/>
      </c>
      <c r="E697" s="22" t="str">
        <f>IF(B697="","",SUM(D$4:D697)+PV)</f>
        <v/>
      </c>
      <c r="F697" s="22" t="str">
        <f>IF(B697="","",IF('Compound Interest Calculator'!$F$14="Daily",H696*( (1+rate)^(C697-C696)-1 ),H696*rate))</f>
        <v/>
      </c>
      <c r="G697" s="22" t="str">
        <f>IF(D697="","",SUM(F$4:F697))</f>
        <v/>
      </c>
      <c r="H697" s="23" t="str">
        <f t="shared" si="21"/>
        <v/>
      </c>
    </row>
    <row r="698" spans="2:8" x14ac:dyDescent="0.15">
      <c r="B698" s="21" t="str">
        <f>IF(H697="","",IF(B697&gt;='Compound Interest Calculator'!$F$10*p,"",B697+1))</f>
        <v/>
      </c>
      <c r="C698" s="27" t="str">
        <f>IF(B698="","",IF(p=52,C697+7,IF(p=26,C697+14,IF(p=24,IF(MOD(B698,2)=0,EDATE('Compound Interest Calculator'!$F$12,B698/2),C697+14),IF(DAY(DATE(YEAR('Compound Interest Calculator'!$F$12),MONTH('Compound Interest Calculator'!$F$12)+(B698-1)*(12/p),DAY('Compound Interest Calculator'!$F$12)))&lt;&gt;DAY('Compound Interest Calculator'!$F$12),DATE(YEAR('Compound Interest Calculator'!$F$12),MONTH('Compound Interest Calculator'!$F$12)+B698*(12/p)+1,0),DATE(YEAR('Compound Interest Calculator'!$F$12),MONTH('Compound Interest Calculator'!$F$12)+B698*(12/p),DAY('Compound Interest Calculator'!$F$12)))))))</f>
        <v/>
      </c>
      <c r="D698" s="25" t="str">
        <f t="shared" si="20"/>
        <v/>
      </c>
      <c r="E698" s="22" t="str">
        <f>IF(B698="","",SUM(D$4:D698)+PV)</f>
        <v/>
      </c>
      <c r="F698" s="22" t="str">
        <f>IF(B698="","",IF('Compound Interest Calculator'!$F$14="Daily",H697*( (1+rate)^(C698-C697)-1 ),H697*rate))</f>
        <v/>
      </c>
      <c r="G698" s="22" t="str">
        <f>IF(D698="","",SUM(F$4:F698))</f>
        <v/>
      </c>
      <c r="H698" s="23" t="str">
        <f t="shared" si="21"/>
        <v/>
      </c>
    </row>
    <row r="699" spans="2:8" x14ac:dyDescent="0.15">
      <c r="B699" s="21" t="str">
        <f>IF(H698="","",IF(B698&gt;='Compound Interest Calculator'!$F$10*p,"",B698+1))</f>
        <v/>
      </c>
      <c r="C699" s="27" t="str">
        <f>IF(B699="","",IF(p=52,C698+7,IF(p=26,C698+14,IF(p=24,IF(MOD(B699,2)=0,EDATE('Compound Interest Calculator'!$F$12,B699/2),C698+14),IF(DAY(DATE(YEAR('Compound Interest Calculator'!$F$12),MONTH('Compound Interest Calculator'!$F$12)+(B699-1)*(12/p),DAY('Compound Interest Calculator'!$F$12)))&lt;&gt;DAY('Compound Interest Calculator'!$F$12),DATE(YEAR('Compound Interest Calculator'!$F$12),MONTH('Compound Interest Calculator'!$F$12)+B699*(12/p)+1,0),DATE(YEAR('Compound Interest Calculator'!$F$12),MONTH('Compound Interest Calculator'!$F$12)+B699*(12/p),DAY('Compound Interest Calculator'!$F$12)))))))</f>
        <v/>
      </c>
      <c r="D699" s="25" t="str">
        <f t="shared" si="20"/>
        <v/>
      </c>
      <c r="E699" s="22" t="str">
        <f>IF(B699="","",SUM(D$4:D699)+PV)</f>
        <v/>
      </c>
      <c r="F699" s="22" t="str">
        <f>IF(B699="","",IF('Compound Interest Calculator'!$F$14="Daily",H698*( (1+rate)^(C699-C698)-1 ),H698*rate))</f>
        <v/>
      </c>
      <c r="G699" s="22" t="str">
        <f>IF(D699="","",SUM(F$4:F699))</f>
        <v/>
      </c>
      <c r="H699" s="23" t="str">
        <f t="shared" si="21"/>
        <v/>
      </c>
    </row>
    <row r="700" spans="2:8" x14ac:dyDescent="0.15">
      <c r="B700" s="21" t="str">
        <f>IF(H699="","",IF(B699&gt;='Compound Interest Calculator'!$F$10*p,"",B699+1))</f>
        <v/>
      </c>
      <c r="C700" s="27" t="str">
        <f>IF(B700="","",IF(p=52,C699+7,IF(p=26,C699+14,IF(p=24,IF(MOD(B700,2)=0,EDATE('Compound Interest Calculator'!$F$12,B700/2),C699+14),IF(DAY(DATE(YEAR('Compound Interest Calculator'!$F$12),MONTH('Compound Interest Calculator'!$F$12)+(B700-1)*(12/p),DAY('Compound Interest Calculator'!$F$12)))&lt;&gt;DAY('Compound Interest Calculator'!$F$12),DATE(YEAR('Compound Interest Calculator'!$F$12),MONTH('Compound Interest Calculator'!$F$12)+B700*(12/p)+1,0),DATE(YEAR('Compound Interest Calculator'!$F$12),MONTH('Compound Interest Calculator'!$F$12)+B700*(12/p),DAY('Compound Interest Calculator'!$F$12)))))))</f>
        <v/>
      </c>
      <c r="D700" s="25" t="str">
        <f t="shared" si="20"/>
        <v/>
      </c>
      <c r="E700" s="22" t="str">
        <f>IF(B700="","",SUM(D$4:D700)+PV)</f>
        <v/>
      </c>
      <c r="F700" s="22" t="str">
        <f>IF(B700="","",IF('Compound Interest Calculator'!$F$14="Daily",H699*( (1+rate)^(C700-C699)-1 ),H699*rate))</f>
        <v/>
      </c>
      <c r="G700" s="22" t="str">
        <f>IF(D700="","",SUM(F$4:F700))</f>
        <v/>
      </c>
      <c r="H700" s="23" t="str">
        <f t="shared" si="21"/>
        <v/>
      </c>
    </row>
    <row r="701" spans="2:8" x14ac:dyDescent="0.15">
      <c r="B701" s="21" t="str">
        <f>IF(H700="","",IF(B700&gt;='Compound Interest Calculator'!$F$10*p,"",B700+1))</f>
        <v/>
      </c>
      <c r="C701" s="27" t="str">
        <f>IF(B701="","",IF(p=52,C700+7,IF(p=26,C700+14,IF(p=24,IF(MOD(B701,2)=0,EDATE('Compound Interest Calculator'!$F$12,B701/2),C700+14),IF(DAY(DATE(YEAR('Compound Interest Calculator'!$F$12),MONTH('Compound Interest Calculator'!$F$12)+(B701-1)*(12/p),DAY('Compound Interest Calculator'!$F$12)))&lt;&gt;DAY('Compound Interest Calculator'!$F$12),DATE(YEAR('Compound Interest Calculator'!$F$12),MONTH('Compound Interest Calculator'!$F$12)+B701*(12/p)+1,0),DATE(YEAR('Compound Interest Calculator'!$F$12),MONTH('Compound Interest Calculator'!$F$12)+B701*(12/p),DAY('Compound Interest Calculator'!$F$12)))))))</f>
        <v/>
      </c>
      <c r="D701" s="25" t="str">
        <f t="shared" si="20"/>
        <v/>
      </c>
      <c r="E701" s="22" t="str">
        <f>IF(B701="","",SUM(D$4:D701)+PV)</f>
        <v/>
      </c>
      <c r="F701" s="22" t="str">
        <f>IF(B701="","",IF('Compound Interest Calculator'!$F$14="Daily",H700*( (1+rate)^(C701-C700)-1 ),H700*rate))</f>
        <v/>
      </c>
      <c r="G701" s="22" t="str">
        <f>IF(D701="","",SUM(F$4:F701))</f>
        <v/>
      </c>
      <c r="H701" s="23" t="str">
        <f t="shared" si="21"/>
        <v/>
      </c>
    </row>
    <row r="702" spans="2:8" x14ac:dyDescent="0.15">
      <c r="B702" s="21" t="str">
        <f>IF(H701="","",IF(B701&gt;='Compound Interest Calculator'!$F$10*p,"",B701+1))</f>
        <v/>
      </c>
      <c r="C702" s="27" t="str">
        <f>IF(B702="","",IF(p=52,C701+7,IF(p=26,C701+14,IF(p=24,IF(MOD(B702,2)=0,EDATE('Compound Interest Calculator'!$F$12,B702/2),C701+14),IF(DAY(DATE(YEAR('Compound Interest Calculator'!$F$12),MONTH('Compound Interest Calculator'!$F$12)+(B702-1)*(12/p),DAY('Compound Interest Calculator'!$F$12)))&lt;&gt;DAY('Compound Interest Calculator'!$F$12),DATE(YEAR('Compound Interest Calculator'!$F$12),MONTH('Compound Interest Calculator'!$F$12)+B702*(12/p)+1,0),DATE(YEAR('Compound Interest Calculator'!$F$12),MONTH('Compound Interest Calculator'!$F$12)+B702*(12/p),DAY('Compound Interest Calculator'!$F$12)))))))</f>
        <v/>
      </c>
      <c r="D702" s="25" t="str">
        <f t="shared" si="20"/>
        <v/>
      </c>
      <c r="E702" s="22" t="str">
        <f>IF(B702="","",SUM(D$4:D702)+PV)</f>
        <v/>
      </c>
      <c r="F702" s="22" t="str">
        <f>IF(B702="","",IF('Compound Interest Calculator'!$F$14="Daily",H701*( (1+rate)^(C702-C701)-1 ),H701*rate))</f>
        <v/>
      </c>
      <c r="G702" s="22" t="str">
        <f>IF(D702="","",SUM(F$4:F702))</f>
        <v/>
      </c>
      <c r="H702" s="23" t="str">
        <f t="shared" si="21"/>
        <v/>
      </c>
    </row>
    <row r="703" spans="2:8" x14ac:dyDescent="0.15">
      <c r="B703" s="21" t="str">
        <f>IF(H702="","",IF(B702&gt;='Compound Interest Calculator'!$F$10*p,"",B702+1))</f>
        <v/>
      </c>
      <c r="C703" s="27" t="str">
        <f>IF(B703="","",IF(p=52,C702+7,IF(p=26,C702+14,IF(p=24,IF(MOD(B703,2)=0,EDATE('Compound Interest Calculator'!$F$12,B703/2),C702+14),IF(DAY(DATE(YEAR('Compound Interest Calculator'!$F$12),MONTH('Compound Interest Calculator'!$F$12)+(B703-1)*(12/p),DAY('Compound Interest Calculator'!$F$12)))&lt;&gt;DAY('Compound Interest Calculator'!$F$12),DATE(YEAR('Compound Interest Calculator'!$F$12),MONTH('Compound Interest Calculator'!$F$12)+B703*(12/p)+1,0),DATE(YEAR('Compound Interest Calculator'!$F$12),MONTH('Compound Interest Calculator'!$F$12)+B703*(12/p),DAY('Compound Interest Calculator'!$F$12)))))))</f>
        <v/>
      </c>
      <c r="D703" s="25" t="str">
        <f t="shared" si="20"/>
        <v/>
      </c>
      <c r="E703" s="22" t="str">
        <f>IF(B703="","",SUM(D$4:D703)+PV)</f>
        <v/>
      </c>
      <c r="F703" s="22" t="str">
        <f>IF(B703="","",IF('Compound Interest Calculator'!$F$14="Daily",H702*( (1+rate)^(C703-C702)-1 ),H702*rate))</f>
        <v/>
      </c>
      <c r="G703" s="22" t="str">
        <f>IF(D703="","",SUM(F$4:F703))</f>
        <v/>
      </c>
      <c r="H703" s="23" t="str">
        <f t="shared" si="21"/>
        <v/>
      </c>
    </row>
    <row r="704" spans="2:8" x14ac:dyDescent="0.15">
      <c r="B704" s="21" t="str">
        <f>IF(H703="","",IF(B703&gt;='Compound Interest Calculator'!$F$10*p,"",B703+1))</f>
        <v/>
      </c>
      <c r="C704" s="27" t="str">
        <f>IF(B704="","",IF(p=52,C703+7,IF(p=26,C703+14,IF(p=24,IF(MOD(B704,2)=0,EDATE('Compound Interest Calculator'!$F$12,B704/2),C703+14),IF(DAY(DATE(YEAR('Compound Interest Calculator'!$F$12),MONTH('Compound Interest Calculator'!$F$12)+(B704-1)*(12/p),DAY('Compound Interest Calculator'!$F$12)))&lt;&gt;DAY('Compound Interest Calculator'!$F$12),DATE(YEAR('Compound Interest Calculator'!$F$12),MONTH('Compound Interest Calculator'!$F$12)+B704*(12/p)+1,0),DATE(YEAR('Compound Interest Calculator'!$F$12),MONTH('Compound Interest Calculator'!$F$12)+B704*(12/p),DAY('Compound Interest Calculator'!$F$12)))))))</f>
        <v/>
      </c>
      <c r="D704" s="25" t="str">
        <f t="shared" si="20"/>
        <v/>
      </c>
      <c r="E704" s="22" t="str">
        <f>IF(B704="","",SUM(D$4:D704)+PV)</f>
        <v/>
      </c>
      <c r="F704" s="22" t="str">
        <f>IF(B704="","",IF('Compound Interest Calculator'!$F$14="Daily",H703*( (1+rate)^(C704-C703)-1 ),H703*rate))</f>
        <v/>
      </c>
      <c r="G704" s="22" t="str">
        <f>IF(D704="","",SUM(F$4:F704))</f>
        <v/>
      </c>
      <c r="H704" s="23" t="str">
        <f t="shared" si="21"/>
        <v/>
      </c>
    </row>
    <row r="705" spans="2:8" x14ac:dyDescent="0.15">
      <c r="B705" s="21" t="str">
        <f>IF(H704="","",IF(B704&gt;='Compound Interest Calculator'!$F$10*p,"",B704+1))</f>
        <v/>
      </c>
      <c r="C705" s="27" t="str">
        <f>IF(B705="","",IF(p=52,C704+7,IF(p=26,C704+14,IF(p=24,IF(MOD(B705,2)=0,EDATE('Compound Interest Calculator'!$F$12,B705/2),C704+14),IF(DAY(DATE(YEAR('Compound Interest Calculator'!$F$12),MONTH('Compound Interest Calculator'!$F$12)+(B705-1)*(12/p),DAY('Compound Interest Calculator'!$F$12)))&lt;&gt;DAY('Compound Interest Calculator'!$F$12),DATE(YEAR('Compound Interest Calculator'!$F$12),MONTH('Compound Interest Calculator'!$F$12)+B705*(12/p)+1,0),DATE(YEAR('Compound Interest Calculator'!$F$12),MONTH('Compound Interest Calculator'!$F$12)+B705*(12/p),DAY('Compound Interest Calculator'!$F$12)))))))</f>
        <v/>
      </c>
      <c r="D705" s="25" t="str">
        <f t="shared" si="20"/>
        <v/>
      </c>
      <c r="E705" s="22" t="str">
        <f>IF(B705="","",SUM(D$4:D705)+PV)</f>
        <v/>
      </c>
      <c r="F705" s="22" t="str">
        <f>IF(B705="","",IF('Compound Interest Calculator'!$F$14="Daily",H704*( (1+rate)^(C705-C704)-1 ),H704*rate))</f>
        <v/>
      </c>
      <c r="G705" s="22" t="str">
        <f>IF(D705="","",SUM(F$4:F705))</f>
        <v/>
      </c>
      <c r="H705" s="23" t="str">
        <f t="shared" si="21"/>
        <v/>
      </c>
    </row>
    <row r="706" spans="2:8" x14ac:dyDescent="0.15">
      <c r="B706" s="21" t="str">
        <f>IF(H705="","",IF(B705&gt;='Compound Interest Calculator'!$F$10*p,"",B705+1))</f>
        <v/>
      </c>
      <c r="C706" s="27" t="str">
        <f>IF(B706="","",IF(p=52,C705+7,IF(p=26,C705+14,IF(p=24,IF(MOD(B706,2)=0,EDATE('Compound Interest Calculator'!$F$12,B706/2),C705+14),IF(DAY(DATE(YEAR('Compound Interest Calculator'!$F$12),MONTH('Compound Interest Calculator'!$F$12)+(B706-1)*(12/p),DAY('Compound Interest Calculator'!$F$12)))&lt;&gt;DAY('Compound Interest Calculator'!$F$12),DATE(YEAR('Compound Interest Calculator'!$F$12),MONTH('Compound Interest Calculator'!$F$12)+B706*(12/p)+1,0),DATE(YEAR('Compound Interest Calculator'!$F$12),MONTH('Compound Interest Calculator'!$F$12)+B706*(12/p),DAY('Compound Interest Calculator'!$F$12)))))))</f>
        <v/>
      </c>
      <c r="D706" s="25" t="str">
        <f t="shared" si="20"/>
        <v/>
      </c>
      <c r="E706" s="22" t="str">
        <f>IF(B706="","",SUM(D$4:D706)+PV)</f>
        <v/>
      </c>
      <c r="F706" s="22" t="str">
        <f>IF(B706="","",IF('Compound Interest Calculator'!$F$14="Daily",H705*( (1+rate)^(C706-C705)-1 ),H705*rate))</f>
        <v/>
      </c>
      <c r="G706" s="22" t="str">
        <f>IF(D706="","",SUM(F$4:F706))</f>
        <v/>
      </c>
      <c r="H706" s="23" t="str">
        <f t="shared" si="21"/>
        <v/>
      </c>
    </row>
    <row r="707" spans="2:8" x14ac:dyDescent="0.15">
      <c r="B707" s="21" t="str">
        <f>IF(H706="","",IF(B706&gt;='Compound Interest Calculator'!$F$10*p,"",B706+1))</f>
        <v/>
      </c>
      <c r="C707" s="27" t="str">
        <f>IF(B707="","",IF(p=52,C706+7,IF(p=26,C706+14,IF(p=24,IF(MOD(B707,2)=0,EDATE('Compound Interest Calculator'!$F$12,B707/2),C706+14),IF(DAY(DATE(YEAR('Compound Interest Calculator'!$F$12),MONTH('Compound Interest Calculator'!$F$12)+(B707-1)*(12/p),DAY('Compound Interest Calculator'!$F$12)))&lt;&gt;DAY('Compound Interest Calculator'!$F$12),DATE(YEAR('Compound Interest Calculator'!$F$12),MONTH('Compound Interest Calculator'!$F$12)+B707*(12/p)+1,0),DATE(YEAR('Compound Interest Calculator'!$F$12),MONTH('Compound Interest Calculator'!$F$12)+B707*(12/p),DAY('Compound Interest Calculator'!$F$12)))))))</f>
        <v/>
      </c>
      <c r="D707" s="25" t="str">
        <f t="shared" si="20"/>
        <v/>
      </c>
      <c r="E707" s="22" t="str">
        <f>IF(B707="","",SUM(D$4:D707)+PV)</f>
        <v/>
      </c>
      <c r="F707" s="22" t="str">
        <f>IF(B707="","",IF('Compound Interest Calculator'!$F$14="Daily",H706*( (1+rate)^(C707-C706)-1 ),H706*rate))</f>
        <v/>
      </c>
      <c r="G707" s="22" t="str">
        <f>IF(D707="","",SUM(F$4:F707))</f>
        <v/>
      </c>
      <c r="H707" s="23" t="str">
        <f t="shared" si="21"/>
        <v/>
      </c>
    </row>
    <row r="708" spans="2:8" x14ac:dyDescent="0.15">
      <c r="B708" s="21" t="str">
        <f>IF(H707="","",IF(B707&gt;='Compound Interest Calculator'!$F$10*p,"",B707+1))</f>
        <v/>
      </c>
      <c r="C708" s="27" t="str">
        <f>IF(B708="","",IF(p=52,C707+7,IF(p=26,C707+14,IF(p=24,IF(MOD(B708,2)=0,EDATE('Compound Interest Calculator'!$F$12,B708/2),C707+14),IF(DAY(DATE(YEAR('Compound Interest Calculator'!$F$12),MONTH('Compound Interest Calculator'!$F$12)+(B708-1)*(12/p),DAY('Compound Interest Calculator'!$F$12)))&lt;&gt;DAY('Compound Interest Calculator'!$F$12),DATE(YEAR('Compound Interest Calculator'!$F$12),MONTH('Compound Interest Calculator'!$F$12)+B708*(12/p)+1,0),DATE(YEAR('Compound Interest Calculator'!$F$12),MONTH('Compound Interest Calculator'!$F$12)+B708*(12/p),DAY('Compound Interest Calculator'!$F$12)))))))</f>
        <v/>
      </c>
      <c r="D708" s="25" t="str">
        <f t="shared" si="20"/>
        <v/>
      </c>
      <c r="E708" s="22" t="str">
        <f>IF(B708="","",SUM(D$4:D708)+PV)</f>
        <v/>
      </c>
      <c r="F708" s="22" t="str">
        <f>IF(B708="","",IF('Compound Interest Calculator'!$F$14="Daily",H707*( (1+rate)^(C708-C707)-1 ),H707*rate))</f>
        <v/>
      </c>
      <c r="G708" s="22" t="str">
        <f>IF(D708="","",SUM(F$4:F708))</f>
        <v/>
      </c>
      <c r="H708" s="23" t="str">
        <f t="shared" si="21"/>
        <v/>
      </c>
    </row>
    <row r="709" spans="2:8" x14ac:dyDescent="0.15">
      <c r="B709" s="21" t="str">
        <f>IF(H708="","",IF(B708&gt;='Compound Interest Calculator'!$F$10*p,"",B708+1))</f>
        <v/>
      </c>
      <c r="C709" s="27" t="str">
        <f>IF(B709="","",IF(p=52,C708+7,IF(p=26,C708+14,IF(p=24,IF(MOD(B709,2)=0,EDATE('Compound Interest Calculator'!$F$12,B709/2),C708+14),IF(DAY(DATE(YEAR('Compound Interest Calculator'!$F$12),MONTH('Compound Interest Calculator'!$F$12)+(B709-1)*(12/p),DAY('Compound Interest Calculator'!$F$12)))&lt;&gt;DAY('Compound Interest Calculator'!$F$12),DATE(YEAR('Compound Interest Calculator'!$F$12),MONTH('Compound Interest Calculator'!$F$12)+B709*(12/p)+1,0),DATE(YEAR('Compound Interest Calculator'!$F$12),MONTH('Compound Interest Calculator'!$F$12)+B709*(12/p),DAY('Compound Interest Calculator'!$F$12)))))))</f>
        <v/>
      </c>
      <c r="D709" s="25" t="str">
        <f t="shared" si="20"/>
        <v/>
      </c>
      <c r="E709" s="22" t="str">
        <f>IF(B709="","",SUM(D$4:D709)+PV)</f>
        <v/>
      </c>
      <c r="F709" s="22" t="str">
        <f>IF(B709="","",IF('Compound Interest Calculator'!$F$14="Daily",H708*( (1+rate)^(C709-C708)-1 ),H708*rate))</f>
        <v/>
      </c>
      <c r="G709" s="22" t="str">
        <f>IF(D709="","",SUM(F$4:F709))</f>
        <v/>
      </c>
      <c r="H709" s="23" t="str">
        <f t="shared" si="21"/>
        <v/>
      </c>
    </row>
    <row r="710" spans="2:8" x14ac:dyDescent="0.15">
      <c r="B710" s="21" t="str">
        <f>IF(H709="","",IF(B709&gt;='Compound Interest Calculator'!$F$10*p,"",B709+1))</f>
        <v/>
      </c>
      <c r="C710" s="27" t="str">
        <f>IF(B710="","",IF(p=52,C709+7,IF(p=26,C709+14,IF(p=24,IF(MOD(B710,2)=0,EDATE('Compound Interest Calculator'!$F$12,B710/2),C709+14),IF(DAY(DATE(YEAR('Compound Interest Calculator'!$F$12),MONTH('Compound Interest Calculator'!$F$12)+(B710-1)*(12/p),DAY('Compound Interest Calculator'!$F$12)))&lt;&gt;DAY('Compound Interest Calculator'!$F$12),DATE(YEAR('Compound Interest Calculator'!$F$12),MONTH('Compound Interest Calculator'!$F$12)+B710*(12/p)+1,0),DATE(YEAR('Compound Interest Calculator'!$F$12),MONTH('Compound Interest Calculator'!$F$12)+B710*(12/p),DAY('Compound Interest Calculator'!$F$12)))))))</f>
        <v/>
      </c>
      <c r="D710" s="25" t="str">
        <f t="shared" ref="D710:D773" si="22">IF(B710="","",A)</f>
        <v/>
      </c>
      <c r="E710" s="22" t="str">
        <f>IF(B710="","",SUM(D$4:D710)+PV)</f>
        <v/>
      </c>
      <c r="F710" s="22" t="str">
        <f>IF(B710="","",IF('Compound Interest Calculator'!$F$14="Daily",H709*( (1+rate)^(C710-C709)-1 ),H709*rate))</f>
        <v/>
      </c>
      <c r="G710" s="22" t="str">
        <f>IF(D710="","",SUM(F$4:F710))</f>
        <v/>
      </c>
      <c r="H710" s="23" t="str">
        <f t="shared" ref="H710:H773" si="23">IF(B710="","",H709+F710+D710)</f>
        <v/>
      </c>
    </row>
    <row r="711" spans="2:8" x14ac:dyDescent="0.15">
      <c r="B711" s="21" t="str">
        <f>IF(H710="","",IF(B710&gt;='Compound Interest Calculator'!$F$10*p,"",B710+1))</f>
        <v/>
      </c>
      <c r="C711" s="27" t="str">
        <f>IF(B711="","",IF(p=52,C710+7,IF(p=26,C710+14,IF(p=24,IF(MOD(B711,2)=0,EDATE('Compound Interest Calculator'!$F$12,B711/2),C710+14),IF(DAY(DATE(YEAR('Compound Interest Calculator'!$F$12),MONTH('Compound Interest Calculator'!$F$12)+(B711-1)*(12/p),DAY('Compound Interest Calculator'!$F$12)))&lt;&gt;DAY('Compound Interest Calculator'!$F$12),DATE(YEAR('Compound Interest Calculator'!$F$12),MONTH('Compound Interest Calculator'!$F$12)+B711*(12/p)+1,0),DATE(YEAR('Compound Interest Calculator'!$F$12),MONTH('Compound Interest Calculator'!$F$12)+B711*(12/p),DAY('Compound Interest Calculator'!$F$12)))))))</f>
        <v/>
      </c>
      <c r="D711" s="25" t="str">
        <f t="shared" si="22"/>
        <v/>
      </c>
      <c r="E711" s="22" t="str">
        <f>IF(B711="","",SUM(D$4:D711)+PV)</f>
        <v/>
      </c>
      <c r="F711" s="22" t="str">
        <f>IF(B711="","",IF('Compound Interest Calculator'!$F$14="Daily",H710*( (1+rate)^(C711-C710)-1 ),H710*rate))</f>
        <v/>
      </c>
      <c r="G711" s="22" t="str">
        <f>IF(D711="","",SUM(F$4:F711))</f>
        <v/>
      </c>
      <c r="H711" s="23" t="str">
        <f t="shared" si="23"/>
        <v/>
      </c>
    </row>
    <row r="712" spans="2:8" x14ac:dyDescent="0.15">
      <c r="B712" s="21" t="str">
        <f>IF(H711="","",IF(B711&gt;='Compound Interest Calculator'!$F$10*p,"",B711+1))</f>
        <v/>
      </c>
      <c r="C712" s="27" t="str">
        <f>IF(B712="","",IF(p=52,C711+7,IF(p=26,C711+14,IF(p=24,IF(MOD(B712,2)=0,EDATE('Compound Interest Calculator'!$F$12,B712/2),C711+14),IF(DAY(DATE(YEAR('Compound Interest Calculator'!$F$12),MONTH('Compound Interest Calculator'!$F$12)+(B712-1)*(12/p),DAY('Compound Interest Calculator'!$F$12)))&lt;&gt;DAY('Compound Interest Calculator'!$F$12),DATE(YEAR('Compound Interest Calculator'!$F$12),MONTH('Compound Interest Calculator'!$F$12)+B712*(12/p)+1,0),DATE(YEAR('Compound Interest Calculator'!$F$12),MONTH('Compound Interest Calculator'!$F$12)+B712*(12/p),DAY('Compound Interest Calculator'!$F$12)))))))</f>
        <v/>
      </c>
      <c r="D712" s="25" t="str">
        <f t="shared" si="22"/>
        <v/>
      </c>
      <c r="E712" s="22" t="str">
        <f>IF(B712="","",SUM(D$4:D712)+PV)</f>
        <v/>
      </c>
      <c r="F712" s="22" t="str">
        <f>IF(B712="","",IF('Compound Interest Calculator'!$F$14="Daily",H711*( (1+rate)^(C712-C711)-1 ),H711*rate))</f>
        <v/>
      </c>
      <c r="G712" s="22" t="str">
        <f>IF(D712="","",SUM(F$4:F712))</f>
        <v/>
      </c>
      <c r="H712" s="23" t="str">
        <f t="shared" si="23"/>
        <v/>
      </c>
    </row>
    <row r="713" spans="2:8" x14ac:dyDescent="0.15">
      <c r="B713" s="21" t="str">
        <f>IF(H712="","",IF(B712&gt;='Compound Interest Calculator'!$F$10*p,"",B712+1))</f>
        <v/>
      </c>
      <c r="C713" s="27" t="str">
        <f>IF(B713="","",IF(p=52,C712+7,IF(p=26,C712+14,IF(p=24,IF(MOD(B713,2)=0,EDATE('Compound Interest Calculator'!$F$12,B713/2),C712+14),IF(DAY(DATE(YEAR('Compound Interest Calculator'!$F$12),MONTH('Compound Interest Calculator'!$F$12)+(B713-1)*(12/p),DAY('Compound Interest Calculator'!$F$12)))&lt;&gt;DAY('Compound Interest Calculator'!$F$12),DATE(YEAR('Compound Interest Calculator'!$F$12),MONTH('Compound Interest Calculator'!$F$12)+B713*(12/p)+1,0),DATE(YEAR('Compound Interest Calculator'!$F$12),MONTH('Compound Interest Calculator'!$F$12)+B713*(12/p),DAY('Compound Interest Calculator'!$F$12)))))))</f>
        <v/>
      </c>
      <c r="D713" s="25" t="str">
        <f t="shared" si="22"/>
        <v/>
      </c>
      <c r="E713" s="22" t="str">
        <f>IF(B713="","",SUM(D$4:D713)+PV)</f>
        <v/>
      </c>
      <c r="F713" s="22" t="str">
        <f>IF(B713="","",IF('Compound Interest Calculator'!$F$14="Daily",H712*( (1+rate)^(C713-C712)-1 ),H712*rate))</f>
        <v/>
      </c>
      <c r="G713" s="22" t="str">
        <f>IF(D713="","",SUM(F$4:F713))</f>
        <v/>
      </c>
      <c r="H713" s="23" t="str">
        <f t="shared" si="23"/>
        <v/>
      </c>
    </row>
    <row r="714" spans="2:8" x14ac:dyDescent="0.15">
      <c r="B714" s="21" t="str">
        <f>IF(H713="","",IF(B713&gt;='Compound Interest Calculator'!$F$10*p,"",B713+1))</f>
        <v/>
      </c>
      <c r="C714" s="27" t="str">
        <f>IF(B714="","",IF(p=52,C713+7,IF(p=26,C713+14,IF(p=24,IF(MOD(B714,2)=0,EDATE('Compound Interest Calculator'!$F$12,B714/2),C713+14),IF(DAY(DATE(YEAR('Compound Interest Calculator'!$F$12),MONTH('Compound Interest Calculator'!$F$12)+(B714-1)*(12/p),DAY('Compound Interest Calculator'!$F$12)))&lt;&gt;DAY('Compound Interest Calculator'!$F$12),DATE(YEAR('Compound Interest Calculator'!$F$12),MONTH('Compound Interest Calculator'!$F$12)+B714*(12/p)+1,0),DATE(YEAR('Compound Interest Calculator'!$F$12),MONTH('Compound Interest Calculator'!$F$12)+B714*(12/p),DAY('Compound Interest Calculator'!$F$12)))))))</f>
        <v/>
      </c>
      <c r="D714" s="25" t="str">
        <f t="shared" si="22"/>
        <v/>
      </c>
      <c r="E714" s="22" t="str">
        <f>IF(B714="","",SUM(D$4:D714)+PV)</f>
        <v/>
      </c>
      <c r="F714" s="22" t="str">
        <f>IF(B714="","",IF('Compound Interest Calculator'!$F$14="Daily",H713*( (1+rate)^(C714-C713)-1 ),H713*rate))</f>
        <v/>
      </c>
      <c r="G714" s="22" t="str">
        <f>IF(D714="","",SUM(F$4:F714))</f>
        <v/>
      </c>
      <c r="H714" s="23" t="str">
        <f t="shared" si="23"/>
        <v/>
      </c>
    </row>
    <row r="715" spans="2:8" x14ac:dyDescent="0.15">
      <c r="B715" s="21" t="str">
        <f>IF(H714="","",IF(B714&gt;='Compound Interest Calculator'!$F$10*p,"",B714+1))</f>
        <v/>
      </c>
      <c r="C715" s="27" t="str">
        <f>IF(B715="","",IF(p=52,C714+7,IF(p=26,C714+14,IF(p=24,IF(MOD(B715,2)=0,EDATE('Compound Interest Calculator'!$F$12,B715/2),C714+14),IF(DAY(DATE(YEAR('Compound Interest Calculator'!$F$12),MONTH('Compound Interest Calculator'!$F$12)+(B715-1)*(12/p),DAY('Compound Interest Calculator'!$F$12)))&lt;&gt;DAY('Compound Interest Calculator'!$F$12),DATE(YEAR('Compound Interest Calculator'!$F$12),MONTH('Compound Interest Calculator'!$F$12)+B715*(12/p)+1,0),DATE(YEAR('Compound Interest Calculator'!$F$12),MONTH('Compound Interest Calculator'!$F$12)+B715*(12/p),DAY('Compound Interest Calculator'!$F$12)))))))</f>
        <v/>
      </c>
      <c r="D715" s="25" t="str">
        <f t="shared" si="22"/>
        <v/>
      </c>
      <c r="E715" s="22" t="str">
        <f>IF(B715="","",SUM(D$4:D715)+PV)</f>
        <v/>
      </c>
      <c r="F715" s="22" t="str">
        <f>IF(B715="","",IF('Compound Interest Calculator'!$F$14="Daily",H714*( (1+rate)^(C715-C714)-1 ),H714*rate))</f>
        <v/>
      </c>
      <c r="G715" s="22" t="str">
        <f>IF(D715="","",SUM(F$4:F715))</f>
        <v/>
      </c>
      <c r="H715" s="23" t="str">
        <f t="shared" si="23"/>
        <v/>
      </c>
    </row>
    <row r="716" spans="2:8" x14ac:dyDescent="0.15">
      <c r="B716" s="21" t="str">
        <f>IF(H715="","",IF(B715&gt;='Compound Interest Calculator'!$F$10*p,"",B715+1))</f>
        <v/>
      </c>
      <c r="C716" s="27" t="str">
        <f>IF(B716="","",IF(p=52,C715+7,IF(p=26,C715+14,IF(p=24,IF(MOD(B716,2)=0,EDATE('Compound Interest Calculator'!$F$12,B716/2),C715+14),IF(DAY(DATE(YEAR('Compound Interest Calculator'!$F$12),MONTH('Compound Interest Calculator'!$F$12)+(B716-1)*(12/p),DAY('Compound Interest Calculator'!$F$12)))&lt;&gt;DAY('Compound Interest Calculator'!$F$12),DATE(YEAR('Compound Interest Calculator'!$F$12),MONTH('Compound Interest Calculator'!$F$12)+B716*(12/p)+1,0),DATE(YEAR('Compound Interest Calculator'!$F$12),MONTH('Compound Interest Calculator'!$F$12)+B716*(12/p),DAY('Compound Interest Calculator'!$F$12)))))))</f>
        <v/>
      </c>
      <c r="D716" s="25" t="str">
        <f t="shared" si="22"/>
        <v/>
      </c>
      <c r="E716" s="22" t="str">
        <f>IF(B716="","",SUM(D$4:D716)+PV)</f>
        <v/>
      </c>
      <c r="F716" s="22" t="str">
        <f>IF(B716="","",IF('Compound Interest Calculator'!$F$14="Daily",H715*( (1+rate)^(C716-C715)-1 ),H715*rate))</f>
        <v/>
      </c>
      <c r="G716" s="22" t="str">
        <f>IF(D716="","",SUM(F$4:F716))</f>
        <v/>
      </c>
      <c r="H716" s="23" t="str">
        <f t="shared" si="23"/>
        <v/>
      </c>
    </row>
    <row r="717" spans="2:8" x14ac:dyDescent="0.15">
      <c r="B717" s="21" t="str">
        <f>IF(H716="","",IF(B716&gt;='Compound Interest Calculator'!$F$10*p,"",B716+1))</f>
        <v/>
      </c>
      <c r="C717" s="27" t="str">
        <f>IF(B717="","",IF(p=52,C716+7,IF(p=26,C716+14,IF(p=24,IF(MOD(B717,2)=0,EDATE('Compound Interest Calculator'!$F$12,B717/2),C716+14),IF(DAY(DATE(YEAR('Compound Interest Calculator'!$F$12),MONTH('Compound Interest Calculator'!$F$12)+(B717-1)*(12/p),DAY('Compound Interest Calculator'!$F$12)))&lt;&gt;DAY('Compound Interest Calculator'!$F$12),DATE(YEAR('Compound Interest Calculator'!$F$12),MONTH('Compound Interest Calculator'!$F$12)+B717*(12/p)+1,0),DATE(YEAR('Compound Interest Calculator'!$F$12),MONTH('Compound Interest Calculator'!$F$12)+B717*(12/p),DAY('Compound Interest Calculator'!$F$12)))))))</f>
        <v/>
      </c>
      <c r="D717" s="25" t="str">
        <f t="shared" si="22"/>
        <v/>
      </c>
      <c r="E717" s="22" t="str">
        <f>IF(B717="","",SUM(D$4:D717)+PV)</f>
        <v/>
      </c>
      <c r="F717" s="22" t="str">
        <f>IF(B717="","",IF('Compound Interest Calculator'!$F$14="Daily",H716*( (1+rate)^(C717-C716)-1 ),H716*rate))</f>
        <v/>
      </c>
      <c r="G717" s="22" t="str">
        <f>IF(D717="","",SUM(F$4:F717))</f>
        <v/>
      </c>
      <c r="H717" s="23" t="str">
        <f t="shared" si="23"/>
        <v/>
      </c>
    </row>
    <row r="718" spans="2:8" x14ac:dyDescent="0.15">
      <c r="B718" s="21" t="str">
        <f>IF(H717="","",IF(B717&gt;='Compound Interest Calculator'!$F$10*p,"",B717+1))</f>
        <v/>
      </c>
      <c r="C718" s="27" t="str">
        <f>IF(B718="","",IF(p=52,C717+7,IF(p=26,C717+14,IF(p=24,IF(MOD(B718,2)=0,EDATE('Compound Interest Calculator'!$F$12,B718/2),C717+14),IF(DAY(DATE(YEAR('Compound Interest Calculator'!$F$12),MONTH('Compound Interest Calculator'!$F$12)+(B718-1)*(12/p),DAY('Compound Interest Calculator'!$F$12)))&lt;&gt;DAY('Compound Interest Calculator'!$F$12),DATE(YEAR('Compound Interest Calculator'!$F$12),MONTH('Compound Interest Calculator'!$F$12)+B718*(12/p)+1,0),DATE(YEAR('Compound Interest Calculator'!$F$12),MONTH('Compound Interest Calculator'!$F$12)+B718*(12/p),DAY('Compound Interest Calculator'!$F$12)))))))</f>
        <v/>
      </c>
      <c r="D718" s="25" t="str">
        <f t="shared" si="22"/>
        <v/>
      </c>
      <c r="E718" s="22" t="str">
        <f>IF(B718="","",SUM(D$4:D718)+PV)</f>
        <v/>
      </c>
      <c r="F718" s="22" t="str">
        <f>IF(B718="","",IF('Compound Interest Calculator'!$F$14="Daily",H717*( (1+rate)^(C718-C717)-1 ),H717*rate))</f>
        <v/>
      </c>
      <c r="G718" s="22" t="str">
        <f>IF(D718="","",SUM(F$4:F718))</f>
        <v/>
      </c>
      <c r="H718" s="23" t="str">
        <f t="shared" si="23"/>
        <v/>
      </c>
    </row>
    <row r="719" spans="2:8" x14ac:dyDescent="0.15">
      <c r="B719" s="21" t="str">
        <f>IF(H718="","",IF(B718&gt;='Compound Interest Calculator'!$F$10*p,"",B718+1))</f>
        <v/>
      </c>
      <c r="C719" s="27" t="str">
        <f>IF(B719="","",IF(p=52,C718+7,IF(p=26,C718+14,IF(p=24,IF(MOD(B719,2)=0,EDATE('Compound Interest Calculator'!$F$12,B719/2),C718+14),IF(DAY(DATE(YEAR('Compound Interest Calculator'!$F$12),MONTH('Compound Interest Calculator'!$F$12)+(B719-1)*(12/p),DAY('Compound Interest Calculator'!$F$12)))&lt;&gt;DAY('Compound Interest Calculator'!$F$12),DATE(YEAR('Compound Interest Calculator'!$F$12),MONTH('Compound Interest Calculator'!$F$12)+B719*(12/p)+1,0),DATE(YEAR('Compound Interest Calculator'!$F$12),MONTH('Compound Interest Calculator'!$F$12)+B719*(12/p),DAY('Compound Interest Calculator'!$F$12)))))))</f>
        <v/>
      </c>
      <c r="D719" s="25" t="str">
        <f t="shared" si="22"/>
        <v/>
      </c>
      <c r="E719" s="22" t="str">
        <f>IF(B719="","",SUM(D$4:D719)+PV)</f>
        <v/>
      </c>
      <c r="F719" s="22" t="str">
        <f>IF(B719="","",IF('Compound Interest Calculator'!$F$14="Daily",H718*( (1+rate)^(C719-C718)-1 ),H718*rate))</f>
        <v/>
      </c>
      <c r="G719" s="22" t="str">
        <f>IF(D719="","",SUM(F$4:F719))</f>
        <v/>
      </c>
      <c r="H719" s="23" t="str">
        <f t="shared" si="23"/>
        <v/>
      </c>
    </row>
    <row r="720" spans="2:8" x14ac:dyDescent="0.15">
      <c r="B720" s="21" t="str">
        <f>IF(H719="","",IF(B719&gt;='Compound Interest Calculator'!$F$10*p,"",B719+1))</f>
        <v/>
      </c>
      <c r="C720" s="27" t="str">
        <f>IF(B720="","",IF(p=52,C719+7,IF(p=26,C719+14,IF(p=24,IF(MOD(B720,2)=0,EDATE('Compound Interest Calculator'!$F$12,B720/2),C719+14),IF(DAY(DATE(YEAR('Compound Interest Calculator'!$F$12),MONTH('Compound Interest Calculator'!$F$12)+(B720-1)*(12/p),DAY('Compound Interest Calculator'!$F$12)))&lt;&gt;DAY('Compound Interest Calculator'!$F$12),DATE(YEAR('Compound Interest Calculator'!$F$12),MONTH('Compound Interest Calculator'!$F$12)+B720*(12/p)+1,0),DATE(YEAR('Compound Interest Calculator'!$F$12),MONTH('Compound Interest Calculator'!$F$12)+B720*(12/p),DAY('Compound Interest Calculator'!$F$12)))))))</f>
        <v/>
      </c>
      <c r="D720" s="25" t="str">
        <f t="shared" si="22"/>
        <v/>
      </c>
      <c r="E720" s="22" t="str">
        <f>IF(B720="","",SUM(D$4:D720)+PV)</f>
        <v/>
      </c>
      <c r="F720" s="22" t="str">
        <f>IF(B720="","",IF('Compound Interest Calculator'!$F$14="Daily",H719*( (1+rate)^(C720-C719)-1 ),H719*rate))</f>
        <v/>
      </c>
      <c r="G720" s="22" t="str">
        <f>IF(D720="","",SUM(F$4:F720))</f>
        <v/>
      </c>
      <c r="H720" s="23" t="str">
        <f t="shared" si="23"/>
        <v/>
      </c>
    </row>
    <row r="721" spans="2:8" x14ac:dyDescent="0.15">
      <c r="B721" s="21" t="str">
        <f>IF(H720="","",IF(B720&gt;='Compound Interest Calculator'!$F$10*p,"",B720+1))</f>
        <v/>
      </c>
      <c r="C721" s="27" t="str">
        <f>IF(B721="","",IF(p=52,C720+7,IF(p=26,C720+14,IF(p=24,IF(MOD(B721,2)=0,EDATE('Compound Interest Calculator'!$F$12,B721/2),C720+14),IF(DAY(DATE(YEAR('Compound Interest Calculator'!$F$12),MONTH('Compound Interest Calculator'!$F$12)+(B721-1)*(12/p),DAY('Compound Interest Calculator'!$F$12)))&lt;&gt;DAY('Compound Interest Calculator'!$F$12),DATE(YEAR('Compound Interest Calculator'!$F$12),MONTH('Compound Interest Calculator'!$F$12)+B721*(12/p)+1,0),DATE(YEAR('Compound Interest Calculator'!$F$12),MONTH('Compound Interest Calculator'!$F$12)+B721*(12/p),DAY('Compound Interest Calculator'!$F$12)))))))</f>
        <v/>
      </c>
      <c r="D721" s="25" t="str">
        <f t="shared" si="22"/>
        <v/>
      </c>
      <c r="E721" s="22" t="str">
        <f>IF(B721="","",SUM(D$4:D721)+PV)</f>
        <v/>
      </c>
      <c r="F721" s="22" t="str">
        <f>IF(B721="","",IF('Compound Interest Calculator'!$F$14="Daily",H720*( (1+rate)^(C721-C720)-1 ),H720*rate))</f>
        <v/>
      </c>
      <c r="G721" s="22" t="str">
        <f>IF(D721="","",SUM(F$4:F721))</f>
        <v/>
      </c>
      <c r="H721" s="23" t="str">
        <f t="shared" si="23"/>
        <v/>
      </c>
    </row>
    <row r="722" spans="2:8" x14ac:dyDescent="0.15">
      <c r="B722" s="21" t="str">
        <f>IF(H721="","",IF(B721&gt;='Compound Interest Calculator'!$F$10*p,"",B721+1))</f>
        <v/>
      </c>
      <c r="C722" s="27" t="str">
        <f>IF(B722="","",IF(p=52,C721+7,IF(p=26,C721+14,IF(p=24,IF(MOD(B722,2)=0,EDATE('Compound Interest Calculator'!$F$12,B722/2),C721+14),IF(DAY(DATE(YEAR('Compound Interest Calculator'!$F$12),MONTH('Compound Interest Calculator'!$F$12)+(B722-1)*(12/p),DAY('Compound Interest Calculator'!$F$12)))&lt;&gt;DAY('Compound Interest Calculator'!$F$12),DATE(YEAR('Compound Interest Calculator'!$F$12),MONTH('Compound Interest Calculator'!$F$12)+B722*(12/p)+1,0),DATE(YEAR('Compound Interest Calculator'!$F$12),MONTH('Compound Interest Calculator'!$F$12)+B722*(12/p),DAY('Compound Interest Calculator'!$F$12)))))))</f>
        <v/>
      </c>
      <c r="D722" s="25" t="str">
        <f t="shared" si="22"/>
        <v/>
      </c>
      <c r="E722" s="22" t="str">
        <f>IF(B722="","",SUM(D$4:D722)+PV)</f>
        <v/>
      </c>
      <c r="F722" s="22" t="str">
        <f>IF(B722="","",IF('Compound Interest Calculator'!$F$14="Daily",H721*( (1+rate)^(C722-C721)-1 ),H721*rate))</f>
        <v/>
      </c>
      <c r="G722" s="22" t="str">
        <f>IF(D722="","",SUM(F$4:F722))</f>
        <v/>
      </c>
      <c r="H722" s="23" t="str">
        <f t="shared" si="23"/>
        <v/>
      </c>
    </row>
    <row r="723" spans="2:8" x14ac:dyDescent="0.15">
      <c r="B723" s="21" t="str">
        <f>IF(H722="","",IF(B722&gt;='Compound Interest Calculator'!$F$10*p,"",B722+1))</f>
        <v/>
      </c>
      <c r="C723" s="27" t="str">
        <f>IF(B723="","",IF(p=52,C722+7,IF(p=26,C722+14,IF(p=24,IF(MOD(B723,2)=0,EDATE('Compound Interest Calculator'!$F$12,B723/2),C722+14),IF(DAY(DATE(YEAR('Compound Interest Calculator'!$F$12),MONTH('Compound Interest Calculator'!$F$12)+(B723-1)*(12/p),DAY('Compound Interest Calculator'!$F$12)))&lt;&gt;DAY('Compound Interest Calculator'!$F$12),DATE(YEAR('Compound Interest Calculator'!$F$12),MONTH('Compound Interest Calculator'!$F$12)+B723*(12/p)+1,0),DATE(YEAR('Compound Interest Calculator'!$F$12),MONTH('Compound Interest Calculator'!$F$12)+B723*(12/p),DAY('Compound Interest Calculator'!$F$12)))))))</f>
        <v/>
      </c>
      <c r="D723" s="25" t="str">
        <f t="shared" si="22"/>
        <v/>
      </c>
      <c r="E723" s="22" t="str">
        <f>IF(B723="","",SUM(D$4:D723)+PV)</f>
        <v/>
      </c>
      <c r="F723" s="22" t="str">
        <f>IF(B723="","",IF('Compound Interest Calculator'!$F$14="Daily",H722*( (1+rate)^(C723-C722)-1 ),H722*rate))</f>
        <v/>
      </c>
      <c r="G723" s="22" t="str">
        <f>IF(D723="","",SUM(F$4:F723))</f>
        <v/>
      </c>
      <c r="H723" s="23" t="str">
        <f t="shared" si="23"/>
        <v/>
      </c>
    </row>
    <row r="724" spans="2:8" x14ac:dyDescent="0.15">
      <c r="B724" s="21" t="str">
        <f>IF(H723="","",IF(B723&gt;='Compound Interest Calculator'!$F$10*p,"",B723+1))</f>
        <v/>
      </c>
      <c r="C724" s="27" t="str">
        <f>IF(B724="","",IF(p=52,C723+7,IF(p=26,C723+14,IF(p=24,IF(MOD(B724,2)=0,EDATE('Compound Interest Calculator'!$F$12,B724/2),C723+14),IF(DAY(DATE(YEAR('Compound Interest Calculator'!$F$12),MONTH('Compound Interest Calculator'!$F$12)+(B724-1)*(12/p),DAY('Compound Interest Calculator'!$F$12)))&lt;&gt;DAY('Compound Interest Calculator'!$F$12),DATE(YEAR('Compound Interest Calculator'!$F$12),MONTH('Compound Interest Calculator'!$F$12)+B724*(12/p)+1,0),DATE(YEAR('Compound Interest Calculator'!$F$12),MONTH('Compound Interest Calculator'!$F$12)+B724*(12/p),DAY('Compound Interest Calculator'!$F$12)))))))</f>
        <v/>
      </c>
      <c r="D724" s="25" t="str">
        <f t="shared" si="22"/>
        <v/>
      </c>
      <c r="E724" s="22" t="str">
        <f>IF(B724="","",SUM(D$4:D724)+PV)</f>
        <v/>
      </c>
      <c r="F724" s="22" t="str">
        <f>IF(B724="","",IF('Compound Interest Calculator'!$F$14="Daily",H723*( (1+rate)^(C724-C723)-1 ),H723*rate))</f>
        <v/>
      </c>
      <c r="G724" s="22" t="str">
        <f>IF(D724="","",SUM(F$4:F724))</f>
        <v/>
      </c>
      <c r="H724" s="23" t="str">
        <f t="shared" si="23"/>
        <v/>
      </c>
    </row>
    <row r="725" spans="2:8" x14ac:dyDescent="0.15">
      <c r="B725" s="21" t="str">
        <f>IF(H724="","",IF(B724&gt;='Compound Interest Calculator'!$F$10*p,"",B724+1))</f>
        <v/>
      </c>
      <c r="C725" s="27" t="str">
        <f>IF(B725="","",IF(p=52,C724+7,IF(p=26,C724+14,IF(p=24,IF(MOD(B725,2)=0,EDATE('Compound Interest Calculator'!$F$12,B725/2),C724+14),IF(DAY(DATE(YEAR('Compound Interest Calculator'!$F$12),MONTH('Compound Interest Calculator'!$F$12)+(B725-1)*(12/p),DAY('Compound Interest Calculator'!$F$12)))&lt;&gt;DAY('Compound Interest Calculator'!$F$12),DATE(YEAR('Compound Interest Calculator'!$F$12),MONTH('Compound Interest Calculator'!$F$12)+B725*(12/p)+1,0),DATE(YEAR('Compound Interest Calculator'!$F$12),MONTH('Compound Interest Calculator'!$F$12)+B725*(12/p),DAY('Compound Interest Calculator'!$F$12)))))))</f>
        <v/>
      </c>
      <c r="D725" s="25" t="str">
        <f t="shared" si="22"/>
        <v/>
      </c>
      <c r="E725" s="22" t="str">
        <f>IF(B725="","",SUM(D$4:D725)+PV)</f>
        <v/>
      </c>
      <c r="F725" s="22" t="str">
        <f>IF(B725="","",IF('Compound Interest Calculator'!$F$14="Daily",H724*( (1+rate)^(C725-C724)-1 ),H724*rate))</f>
        <v/>
      </c>
      <c r="G725" s="22" t="str">
        <f>IF(D725="","",SUM(F$4:F725))</f>
        <v/>
      </c>
      <c r="H725" s="23" t="str">
        <f t="shared" si="23"/>
        <v/>
      </c>
    </row>
    <row r="726" spans="2:8" x14ac:dyDescent="0.15">
      <c r="B726" s="21" t="str">
        <f>IF(H725="","",IF(B725&gt;='Compound Interest Calculator'!$F$10*p,"",B725+1))</f>
        <v/>
      </c>
      <c r="C726" s="27" t="str">
        <f>IF(B726="","",IF(p=52,C725+7,IF(p=26,C725+14,IF(p=24,IF(MOD(B726,2)=0,EDATE('Compound Interest Calculator'!$F$12,B726/2),C725+14),IF(DAY(DATE(YEAR('Compound Interest Calculator'!$F$12),MONTH('Compound Interest Calculator'!$F$12)+(B726-1)*(12/p),DAY('Compound Interest Calculator'!$F$12)))&lt;&gt;DAY('Compound Interest Calculator'!$F$12),DATE(YEAR('Compound Interest Calculator'!$F$12),MONTH('Compound Interest Calculator'!$F$12)+B726*(12/p)+1,0),DATE(YEAR('Compound Interest Calculator'!$F$12),MONTH('Compound Interest Calculator'!$F$12)+B726*(12/p),DAY('Compound Interest Calculator'!$F$12)))))))</f>
        <v/>
      </c>
      <c r="D726" s="25" t="str">
        <f t="shared" si="22"/>
        <v/>
      </c>
      <c r="E726" s="22" t="str">
        <f>IF(B726="","",SUM(D$4:D726)+PV)</f>
        <v/>
      </c>
      <c r="F726" s="22" t="str">
        <f>IF(B726="","",IF('Compound Interest Calculator'!$F$14="Daily",H725*( (1+rate)^(C726-C725)-1 ),H725*rate))</f>
        <v/>
      </c>
      <c r="G726" s="22" t="str">
        <f>IF(D726="","",SUM(F$4:F726))</f>
        <v/>
      </c>
      <c r="H726" s="23" t="str">
        <f t="shared" si="23"/>
        <v/>
      </c>
    </row>
    <row r="727" spans="2:8" x14ac:dyDescent="0.15">
      <c r="B727" s="21" t="str">
        <f>IF(H726="","",IF(B726&gt;='Compound Interest Calculator'!$F$10*p,"",B726+1))</f>
        <v/>
      </c>
      <c r="C727" s="27" t="str">
        <f>IF(B727="","",IF(p=52,C726+7,IF(p=26,C726+14,IF(p=24,IF(MOD(B727,2)=0,EDATE('Compound Interest Calculator'!$F$12,B727/2),C726+14),IF(DAY(DATE(YEAR('Compound Interest Calculator'!$F$12),MONTH('Compound Interest Calculator'!$F$12)+(B727-1)*(12/p),DAY('Compound Interest Calculator'!$F$12)))&lt;&gt;DAY('Compound Interest Calculator'!$F$12),DATE(YEAR('Compound Interest Calculator'!$F$12),MONTH('Compound Interest Calculator'!$F$12)+B727*(12/p)+1,0),DATE(YEAR('Compound Interest Calculator'!$F$12),MONTH('Compound Interest Calculator'!$F$12)+B727*(12/p),DAY('Compound Interest Calculator'!$F$12)))))))</f>
        <v/>
      </c>
      <c r="D727" s="25" t="str">
        <f t="shared" si="22"/>
        <v/>
      </c>
      <c r="E727" s="22" t="str">
        <f>IF(B727="","",SUM(D$4:D727)+PV)</f>
        <v/>
      </c>
      <c r="F727" s="22" t="str">
        <f>IF(B727="","",IF('Compound Interest Calculator'!$F$14="Daily",H726*( (1+rate)^(C727-C726)-1 ),H726*rate))</f>
        <v/>
      </c>
      <c r="G727" s="22" t="str">
        <f>IF(D727="","",SUM(F$4:F727))</f>
        <v/>
      </c>
      <c r="H727" s="23" t="str">
        <f t="shared" si="23"/>
        <v/>
      </c>
    </row>
    <row r="728" spans="2:8" x14ac:dyDescent="0.15">
      <c r="B728" s="21" t="str">
        <f>IF(H727="","",IF(B727&gt;='Compound Interest Calculator'!$F$10*p,"",B727+1))</f>
        <v/>
      </c>
      <c r="C728" s="27" t="str">
        <f>IF(B728="","",IF(p=52,C727+7,IF(p=26,C727+14,IF(p=24,IF(MOD(B728,2)=0,EDATE('Compound Interest Calculator'!$F$12,B728/2),C727+14),IF(DAY(DATE(YEAR('Compound Interest Calculator'!$F$12),MONTH('Compound Interest Calculator'!$F$12)+(B728-1)*(12/p),DAY('Compound Interest Calculator'!$F$12)))&lt;&gt;DAY('Compound Interest Calculator'!$F$12),DATE(YEAR('Compound Interest Calculator'!$F$12),MONTH('Compound Interest Calculator'!$F$12)+B728*(12/p)+1,0),DATE(YEAR('Compound Interest Calculator'!$F$12),MONTH('Compound Interest Calculator'!$F$12)+B728*(12/p),DAY('Compound Interest Calculator'!$F$12)))))))</f>
        <v/>
      </c>
      <c r="D728" s="25" t="str">
        <f t="shared" si="22"/>
        <v/>
      </c>
      <c r="E728" s="22" t="str">
        <f>IF(B728="","",SUM(D$4:D728)+PV)</f>
        <v/>
      </c>
      <c r="F728" s="22" t="str">
        <f>IF(B728="","",IF('Compound Interest Calculator'!$F$14="Daily",H727*( (1+rate)^(C728-C727)-1 ),H727*rate))</f>
        <v/>
      </c>
      <c r="G728" s="22" t="str">
        <f>IF(D728="","",SUM(F$4:F728))</f>
        <v/>
      </c>
      <c r="H728" s="23" t="str">
        <f t="shared" si="23"/>
        <v/>
      </c>
    </row>
    <row r="729" spans="2:8" x14ac:dyDescent="0.15">
      <c r="B729" s="21" t="str">
        <f>IF(H728="","",IF(B728&gt;='Compound Interest Calculator'!$F$10*p,"",B728+1))</f>
        <v/>
      </c>
      <c r="C729" s="27" t="str">
        <f>IF(B729="","",IF(p=52,C728+7,IF(p=26,C728+14,IF(p=24,IF(MOD(B729,2)=0,EDATE('Compound Interest Calculator'!$F$12,B729/2),C728+14),IF(DAY(DATE(YEAR('Compound Interest Calculator'!$F$12),MONTH('Compound Interest Calculator'!$F$12)+(B729-1)*(12/p),DAY('Compound Interest Calculator'!$F$12)))&lt;&gt;DAY('Compound Interest Calculator'!$F$12),DATE(YEAR('Compound Interest Calculator'!$F$12),MONTH('Compound Interest Calculator'!$F$12)+B729*(12/p)+1,0),DATE(YEAR('Compound Interest Calculator'!$F$12),MONTH('Compound Interest Calculator'!$F$12)+B729*(12/p),DAY('Compound Interest Calculator'!$F$12)))))))</f>
        <v/>
      </c>
      <c r="D729" s="25" t="str">
        <f t="shared" si="22"/>
        <v/>
      </c>
      <c r="E729" s="22" t="str">
        <f>IF(B729="","",SUM(D$4:D729)+PV)</f>
        <v/>
      </c>
      <c r="F729" s="22" t="str">
        <f>IF(B729="","",IF('Compound Interest Calculator'!$F$14="Daily",H728*( (1+rate)^(C729-C728)-1 ),H728*rate))</f>
        <v/>
      </c>
      <c r="G729" s="22" t="str">
        <f>IF(D729="","",SUM(F$4:F729))</f>
        <v/>
      </c>
      <c r="H729" s="23" t="str">
        <f t="shared" si="23"/>
        <v/>
      </c>
    </row>
    <row r="730" spans="2:8" x14ac:dyDescent="0.15">
      <c r="B730" s="21" t="str">
        <f>IF(H729="","",IF(B729&gt;='Compound Interest Calculator'!$F$10*p,"",B729+1))</f>
        <v/>
      </c>
      <c r="C730" s="27" t="str">
        <f>IF(B730="","",IF(p=52,C729+7,IF(p=26,C729+14,IF(p=24,IF(MOD(B730,2)=0,EDATE('Compound Interest Calculator'!$F$12,B730/2),C729+14),IF(DAY(DATE(YEAR('Compound Interest Calculator'!$F$12),MONTH('Compound Interest Calculator'!$F$12)+(B730-1)*(12/p),DAY('Compound Interest Calculator'!$F$12)))&lt;&gt;DAY('Compound Interest Calculator'!$F$12),DATE(YEAR('Compound Interest Calculator'!$F$12),MONTH('Compound Interest Calculator'!$F$12)+B730*(12/p)+1,0),DATE(YEAR('Compound Interest Calculator'!$F$12),MONTH('Compound Interest Calculator'!$F$12)+B730*(12/p),DAY('Compound Interest Calculator'!$F$12)))))))</f>
        <v/>
      </c>
      <c r="D730" s="25" t="str">
        <f t="shared" si="22"/>
        <v/>
      </c>
      <c r="E730" s="22" t="str">
        <f>IF(B730="","",SUM(D$4:D730)+PV)</f>
        <v/>
      </c>
      <c r="F730" s="22" t="str">
        <f>IF(B730="","",IF('Compound Interest Calculator'!$F$14="Daily",H729*( (1+rate)^(C730-C729)-1 ),H729*rate))</f>
        <v/>
      </c>
      <c r="G730" s="22" t="str">
        <f>IF(D730="","",SUM(F$4:F730))</f>
        <v/>
      </c>
      <c r="H730" s="23" t="str">
        <f t="shared" si="23"/>
        <v/>
      </c>
    </row>
    <row r="731" spans="2:8" x14ac:dyDescent="0.15">
      <c r="B731" s="21" t="str">
        <f>IF(H730="","",IF(B730&gt;='Compound Interest Calculator'!$F$10*p,"",B730+1))</f>
        <v/>
      </c>
      <c r="C731" s="27" t="str">
        <f>IF(B731="","",IF(p=52,C730+7,IF(p=26,C730+14,IF(p=24,IF(MOD(B731,2)=0,EDATE('Compound Interest Calculator'!$F$12,B731/2),C730+14),IF(DAY(DATE(YEAR('Compound Interest Calculator'!$F$12),MONTH('Compound Interest Calculator'!$F$12)+(B731-1)*(12/p),DAY('Compound Interest Calculator'!$F$12)))&lt;&gt;DAY('Compound Interest Calculator'!$F$12),DATE(YEAR('Compound Interest Calculator'!$F$12),MONTH('Compound Interest Calculator'!$F$12)+B731*(12/p)+1,0),DATE(YEAR('Compound Interest Calculator'!$F$12),MONTH('Compound Interest Calculator'!$F$12)+B731*(12/p),DAY('Compound Interest Calculator'!$F$12)))))))</f>
        <v/>
      </c>
      <c r="D731" s="25" t="str">
        <f t="shared" si="22"/>
        <v/>
      </c>
      <c r="E731" s="22" t="str">
        <f>IF(B731="","",SUM(D$4:D731)+PV)</f>
        <v/>
      </c>
      <c r="F731" s="22" t="str">
        <f>IF(B731="","",IF('Compound Interest Calculator'!$F$14="Daily",H730*( (1+rate)^(C731-C730)-1 ),H730*rate))</f>
        <v/>
      </c>
      <c r="G731" s="22" t="str">
        <f>IF(D731="","",SUM(F$4:F731))</f>
        <v/>
      </c>
      <c r="H731" s="23" t="str">
        <f t="shared" si="23"/>
        <v/>
      </c>
    </row>
    <row r="732" spans="2:8" x14ac:dyDescent="0.15">
      <c r="B732" s="21" t="str">
        <f>IF(H731="","",IF(B731&gt;='Compound Interest Calculator'!$F$10*p,"",B731+1))</f>
        <v/>
      </c>
      <c r="C732" s="27" t="str">
        <f>IF(B732="","",IF(p=52,C731+7,IF(p=26,C731+14,IF(p=24,IF(MOD(B732,2)=0,EDATE('Compound Interest Calculator'!$F$12,B732/2),C731+14),IF(DAY(DATE(YEAR('Compound Interest Calculator'!$F$12),MONTH('Compound Interest Calculator'!$F$12)+(B732-1)*(12/p),DAY('Compound Interest Calculator'!$F$12)))&lt;&gt;DAY('Compound Interest Calculator'!$F$12),DATE(YEAR('Compound Interest Calculator'!$F$12),MONTH('Compound Interest Calculator'!$F$12)+B732*(12/p)+1,0),DATE(YEAR('Compound Interest Calculator'!$F$12),MONTH('Compound Interest Calculator'!$F$12)+B732*(12/p),DAY('Compound Interest Calculator'!$F$12)))))))</f>
        <v/>
      </c>
      <c r="D732" s="25" t="str">
        <f t="shared" si="22"/>
        <v/>
      </c>
      <c r="E732" s="22" t="str">
        <f>IF(B732="","",SUM(D$4:D732)+PV)</f>
        <v/>
      </c>
      <c r="F732" s="22" t="str">
        <f>IF(B732="","",IF('Compound Interest Calculator'!$F$14="Daily",H731*( (1+rate)^(C732-C731)-1 ),H731*rate))</f>
        <v/>
      </c>
      <c r="G732" s="22" t="str">
        <f>IF(D732="","",SUM(F$4:F732))</f>
        <v/>
      </c>
      <c r="H732" s="23" t="str">
        <f t="shared" si="23"/>
        <v/>
      </c>
    </row>
    <row r="733" spans="2:8" x14ac:dyDescent="0.15">
      <c r="B733" s="21" t="str">
        <f>IF(H732="","",IF(B732&gt;='Compound Interest Calculator'!$F$10*p,"",B732+1))</f>
        <v/>
      </c>
      <c r="C733" s="27" t="str">
        <f>IF(B733="","",IF(p=52,C732+7,IF(p=26,C732+14,IF(p=24,IF(MOD(B733,2)=0,EDATE('Compound Interest Calculator'!$F$12,B733/2),C732+14),IF(DAY(DATE(YEAR('Compound Interest Calculator'!$F$12),MONTH('Compound Interest Calculator'!$F$12)+(B733-1)*(12/p),DAY('Compound Interest Calculator'!$F$12)))&lt;&gt;DAY('Compound Interest Calculator'!$F$12),DATE(YEAR('Compound Interest Calculator'!$F$12),MONTH('Compound Interest Calculator'!$F$12)+B733*(12/p)+1,0),DATE(YEAR('Compound Interest Calculator'!$F$12),MONTH('Compound Interest Calculator'!$F$12)+B733*(12/p),DAY('Compound Interest Calculator'!$F$12)))))))</f>
        <v/>
      </c>
      <c r="D733" s="25" t="str">
        <f t="shared" si="22"/>
        <v/>
      </c>
      <c r="E733" s="22" t="str">
        <f>IF(B733="","",SUM(D$4:D733)+PV)</f>
        <v/>
      </c>
      <c r="F733" s="22" t="str">
        <f>IF(B733="","",IF('Compound Interest Calculator'!$F$14="Daily",H732*( (1+rate)^(C733-C732)-1 ),H732*rate))</f>
        <v/>
      </c>
      <c r="G733" s="22" t="str">
        <f>IF(D733="","",SUM(F$4:F733))</f>
        <v/>
      </c>
      <c r="H733" s="23" t="str">
        <f t="shared" si="23"/>
        <v/>
      </c>
    </row>
    <row r="734" spans="2:8" x14ac:dyDescent="0.15">
      <c r="B734" s="21" t="str">
        <f>IF(H733="","",IF(B733&gt;='Compound Interest Calculator'!$F$10*p,"",B733+1))</f>
        <v/>
      </c>
      <c r="C734" s="27" t="str">
        <f>IF(B734="","",IF(p=52,C733+7,IF(p=26,C733+14,IF(p=24,IF(MOD(B734,2)=0,EDATE('Compound Interest Calculator'!$F$12,B734/2),C733+14),IF(DAY(DATE(YEAR('Compound Interest Calculator'!$F$12),MONTH('Compound Interest Calculator'!$F$12)+(B734-1)*(12/p),DAY('Compound Interest Calculator'!$F$12)))&lt;&gt;DAY('Compound Interest Calculator'!$F$12),DATE(YEAR('Compound Interest Calculator'!$F$12),MONTH('Compound Interest Calculator'!$F$12)+B734*(12/p)+1,0),DATE(YEAR('Compound Interest Calculator'!$F$12),MONTH('Compound Interest Calculator'!$F$12)+B734*(12/p),DAY('Compound Interest Calculator'!$F$12)))))))</f>
        <v/>
      </c>
      <c r="D734" s="25" t="str">
        <f t="shared" si="22"/>
        <v/>
      </c>
      <c r="E734" s="22" t="str">
        <f>IF(B734="","",SUM(D$4:D734)+PV)</f>
        <v/>
      </c>
      <c r="F734" s="22" t="str">
        <f>IF(B734="","",IF('Compound Interest Calculator'!$F$14="Daily",H733*( (1+rate)^(C734-C733)-1 ),H733*rate))</f>
        <v/>
      </c>
      <c r="G734" s="22" t="str">
        <f>IF(D734="","",SUM(F$4:F734))</f>
        <v/>
      </c>
      <c r="H734" s="23" t="str">
        <f t="shared" si="23"/>
        <v/>
      </c>
    </row>
    <row r="735" spans="2:8" x14ac:dyDescent="0.15">
      <c r="B735" s="21" t="str">
        <f>IF(H734="","",IF(B734&gt;='Compound Interest Calculator'!$F$10*p,"",B734+1))</f>
        <v/>
      </c>
      <c r="C735" s="27" t="str">
        <f>IF(B735="","",IF(p=52,C734+7,IF(p=26,C734+14,IF(p=24,IF(MOD(B735,2)=0,EDATE('Compound Interest Calculator'!$F$12,B735/2),C734+14),IF(DAY(DATE(YEAR('Compound Interest Calculator'!$F$12),MONTH('Compound Interest Calculator'!$F$12)+(B735-1)*(12/p),DAY('Compound Interest Calculator'!$F$12)))&lt;&gt;DAY('Compound Interest Calculator'!$F$12),DATE(YEAR('Compound Interest Calculator'!$F$12),MONTH('Compound Interest Calculator'!$F$12)+B735*(12/p)+1,0),DATE(YEAR('Compound Interest Calculator'!$F$12),MONTH('Compound Interest Calculator'!$F$12)+B735*(12/p),DAY('Compound Interest Calculator'!$F$12)))))))</f>
        <v/>
      </c>
      <c r="D735" s="25" t="str">
        <f t="shared" si="22"/>
        <v/>
      </c>
      <c r="E735" s="22" t="str">
        <f>IF(B735="","",SUM(D$4:D735)+PV)</f>
        <v/>
      </c>
      <c r="F735" s="22" t="str">
        <f>IF(B735="","",IF('Compound Interest Calculator'!$F$14="Daily",H734*( (1+rate)^(C735-C734)-1 ),H734*rate))</f>
        <v/>
      </c>
      <c r="G735" s="22" t="str">
        <f>IF(D735="","",SUM(F$4:F735))</f>
        <v/>
      </c>
      <c r="H735" s="23" t="str">
        <f t="shared" si="23"/>
        <v/>
      </c>
    </row>
    <row r="736" spans="2:8" x14ac:dyDescent="0.15">
      <c r="B736" s="21" t="str">
        <f>IF(H735="","",IF(B735&gt;='Compound Interest Calculator'!$F$10*p,"",B735+1))</f>
        <v/>
      </c>
      <c r="C736" s="27" t="str">
        <f>IF(B736="","",IF(p=52,C735+7,IF(p=26,C735+14,IF(p=24,IF(MOD(B736,2)=0,EDATE('Compound Interest Calculator'!$F$12,B736/2),C735+14),IF(DAY(DATE(YEAR('Compound Interest Calculator'!$F$12),MONTH('Compound Interest Calculator'!$F$12)+(B736-1)*(12/p),DAY('Compound Interest Calculator'!$F$12)))&lt;&gt;DAY('Compound Interest Calculator'!$F$12),DATE(YEAR('Compound Interest Calculator'!$F$12),MONTH('Compound Interest Calculator'!$F$12)+B736*(12/p)+1,0),DATE(YEAR('Compound Interest Calculator'!$F$12),MONTH('Compound Interest Calculator'!$F$12)+B736*(12/p),DAY('Compound Interest Calculator'!$F$12)))))))</f>
        <v/>
      </c>
      <c r="D736" s="25" t="str">
        <f t="shared" si="22"/>
        <v/>
      </c>
      <c r="E736" s="22" t="str">
        <f>IF(B736="","",SUM(D$4:D736)+PV)</f>
        <v/>
      </c>
      <c r="F736" s="22" t="str">
        <f>IF(B736="","",IF('Compound Interest Calculator'!$F$14="Daily",H735*( (1+rate)^(C736-C735)-1 ),H735*rate))</f>
        <v/>
      </c>
      <c r="G736" s="22" t="str">
        <f>IF(D736="","",SUM(F$4:F736))</f>
        <v/>
      </c>
      <c r="H736" s="23" t="str">
        <f t="shared" si="23"/>
        <v/>
      </c>
    </row>
    <row r="737" spans="2:8" x14ac:dyDescent="0.15">
      <c r="B737" s="21" t="str">
        <f>IF(H736="","",IF(B736&gt;='Compound Interest Calculator'!$F$10*p,"",B736+1))</f>
        <v/>
      </c>
      <c r="C737" s="27" t="str">
        <f>IF(B737="","",IF(p=52,C736+7,IF(p=26,C736+14,IF(p=24,IF(MOD(B737,2)=0,EDATE('Compound Interest Calculator'!$F$12,B737/2),C736+14),IF(DAY(DATE(YEAR('Compound Interest Calculator'!$F$12),MONTH('Compound Interest Calculator'!$F$12)+(B737-1)*(12/p),DAY('Compound Interest Calculator'!$F$12)))&lt;&gt;DAY('Compound Interest Calculator'!$F$12),DATE(YEAR('Compound Interest Calculator'!$F$12),MONTH('Compound Interest Calculator'!$F$12)+B737*(12/p)+1,0),DATE(YEAR('Compound Interest Calculator'!$F$12),MONTH('Compound Interest Calculator'!$F$12)+B737*(12/p),DAY('Compound Interest Calculator'!$F$12)))))))</f>
        <v/>
      </c>
      <c r="D737" s="25" t="str">
        <f t="shared" si="22"/>
        <v/>
      </c>
      <c r="E737" s="22" t="str">
        <f>IF(B737="","",SUM(D$4:D737)+PV)</f>
        <v/>
      </c>
      <c r="F737" s="22" t="str">
        <f>IF(B737="","",IF('Compound Interest Calculator'!$F$14="Daily",H736*( (1+rate)^(C737-C736)-1 ),H736*rate))</f>
        <v/>
      </c>
      <c r="G737" s="22" t="str">
        <f>IF(D737="","",SUM(F$4:F737))</f>
        <v/>
      </c>
      <c r="H737" s="23" t="str">
        <f t="shared" si="23"/>
        <v/>
      </c>
    </row>
    <row r="738" spans="2:8" x14ac:dyDescent="0.15">
      <c r="B738" s="21" t="str">
        <f>IF(H737="","",IF(B737&gt;='Compound Interest Calculator'!$F$10*p,"",B737+1))</f>
        <v/>
      </c>
      <c r="C738" s="27" t="str">
        <f>IF(B738="","",IF(p=52,C737+7,IF(p=26,C737+14,IF(p=24,IF(MOD(B738,2)=0,EDATE('Compound Interest Calculator'!$F$12,B738/2),C737+14),IF(DAY(DATE(YEAR('Compound Interest Calculator'!$F$12),MONTH('Compound Interest Calculator'!$F$12)+(B738-1)*(12/p),DAY('Compound Interest Calculator'!$F$12)))&lt;&gt;DAY('Compound Interest Calculator'!$F$12),DATE(YEAR('Compound Interest Calculator'!$F$12),MONTH('Compound Interest Calculator'!$F$12)+B738*(12/p)+1,0),DATE(YEAR('Compound Interest Calculator'!$F$12),MONTH('Compound Interest Calculator'!$F$12)+B738*(12/p),DAY('Compound Interest Calculator'!$F$12)))))))</f>
        <v/>
      </c>
      <c r="D738" s="25" t="str">
        <f t="shared" si="22"/>
        <v/>
      </c>
      <c r="E738" s="22" t="str">
        <f>IF(B738="","",SUM(D$4:D738)+PV)</f>
        <v/>
      </c>
      <c r="F738" s="22" t="str">
        <f>IF(B738="","",IF('Compound Interest Calculator'!$F$14="Daily",H737*( (1+rate)^(C738-C737)-1 ),H737*rate))</f>
        <v/>
      </c>
      <c r="G738" s="22" t="str">
        <f>IF(D738="","",SUM(F$4:F738))</f>
        <v/>
      </c>
      <c r="H738" s="23" t="str">
        <f t="shared" si="23"/>
        <v/>
      </c>
    </row>
    <row r="739" spans="2:8" x14ac:dyDescent="0.15">
      <c r="B739" s="21" t="str">
        <f>IF(H738="","",IF(B738&gt;='Compound Interest Calculator'!$F$10*p,"",B738+1))</f>
        <v/>
      </c>
      <c r="C739" s="27" t="str">
        <f>IF(B739="","",IF(p=52,C738+7,IF(p=26,C738+14,IF(p=24,IF(MOD(B739,2)=0,EDATE('Compound Interest Calculator'!$F$12,B739/2),C738+14),IF(DAY(DATE(YEAR('Compound Interest Calculator'!$F$12),MONTH('Compound Interest Calculator'!$F$12)+(B739-1)*(12/p),DAY('Compound Interest Calculator'!$F$12)))&lt;&gt;DAY('Compound Interest Calculator'!$F$12),DATE(YEAR('Compound Interest Calculator'!$F$12),MONTH('Compound Interest Calculator'!$F$12)+B739*(12/p)+1,0),DATE(YEAR('Compound Interest Calculator'!$F$12),MONTH('Compound Interest Calculator'!$F$12)+B739*(12/p),DAY('Compound Interest Calculator'!$F$12)))))))</f>
        <v/>
      </c>
      <c r="D739" s="25" t="str">
        <f t="shared" si="22"/>
        <v/>
      </c>
      <c r="E739" s="22" t="str">
        <f>IF(B739="","",SUM(D$4:D739)+PV)</f>
        <v/>
      </c>
      <c r="F739" s="22" t="str">
        <f>IF(B739="","",IF('Compound Interest Calculator'!$F$14="Daily",H738*( (1+rate)^(C739-C738)-1 ),H738*rate))</f>
        <v/>
      </c>
      <c r="G739" s="22" t="str">
        <f>IF(D739="","",SUM(F$4:F739))</f>
        <v/>
      </c>
      <c r="H739" s="23" t="str">
        <f t="shared" si="23"/>
        <v/>
      </c>
    </row>
    <row r="740" spans="2:8" x14ac:dyDescent="0.15">
      <c r="B740" s="21" t="str">
        <f>IF(H739="","",IF(B739&gt;='Compound Interest Calculator'!$F$10*p,"",B739+1))</f>
        <v/>
      </c>
      <c r="C740" s="27" t="str">
        <f>IF(B740="","",IF(p=52,C739+7,IF(p=26,C739+14,IF(p=24,IF(MOD(B740,2)=0,EDATE('Compound Interest Calculator'!$F$12,B740/2),C739+14),IF(DAY(DATE(YEAR('Compound Interest Calculator'!$F$12),MONTH('Compound Interest Calculator'!$F$12)+(B740-1)*(12/p),DAY('Compound Interest Calculator'!$F$12)))&lt;&gt;DAY('Compound Interest Calculator'!$F$12),DATE(YEAR('Compound Interest Calculator'!$F$12),MONTH('Compound Interest Calculator'!$F$12)+B740*(12/p)+1,0),DATE(YEAR('Compound Interest Calculator'!$F$12),MONTH('Compound Interest Calculator'!$F$12)+B740*(12/p),DAY('Compound Interest Calculator'!$F$12)))))))</f>
        <v/>
      </c>
      <c r="D740" s="25" t="str">
        <f t="shared" si="22"/>
        <v/>
      </c>
      <c r="E740" s="22" t="str">
        <f>IF(B740="","",SUM(D$4:D740)+PV)</f>
        <v/>
      </c>
      <c r="F740" s="22" t="str">
        <f>IF(B740="","",IF('Compound Interest Calculator'!$F$14="Daily",H739*( (1+rate)^(C740-C739)-1 ),H739*rate))</f>
        <v/>
      </c>
      <c r="G740" s="22" t="str">
        <f>IF(D740="","",SUM(F$4:F740))</f>
        <v/>
      </c>
      <c r="H740" s="23" t="str">
        <f t="shared" si="23"/>
        <v/>
      </c>
    </row>
    <row r="741" spans="2:8" x14ac:dyDescent="0.15">
      <c r="B741" s="21" t="str">
        <f>IF(H740="","",IF(B740&gt;='Compound Interest Calculator'!$F$10*p,"",B740+1))</f>
        <v/>
      </c>
      <c r="C741" s="27" t="str">
        <f>IF(B741="","",IF(p=52,C740+7,IF(p=26,C740+14,IF(p=24,IF(MOD(B741,2)=0,EDATE('Compound Interest Calculator'!$F$12,B741/2),C740+14),IF(DAY(DATE(YEAR('Compound Interest Calculator'!$F$12),MONTH('Compound Interest Calculator'!$F$12)+(B741-1)*(12/p),DAY('Compound Interest Calculator'!$F$12)))&lt;&gt;DAY('Compound Interest Calculator'!$F$12),DATE(YEAR('Compound Interest Calculator'!$F$12),MONTH('Compound Interest Calculator'!$F$12)+B741*(12/p)+1,0),DATE(YEAR('Compound Interest Calculator'!$F$12),MONTH('Compound Interest Calculator'!$F$12)+B741*(12/p),DAY('Compound Interest Calculator'!$F$12)))))))</f>
        <v/>
      </c>
      <c r="D741" s="25" t="str">
        <f t="shared" si="22"/>
        <v/>
      </c>
      <c r="E741" s="22" t="str">
        <f>IF(B741="","",SUM(D$4:D741)+PV)</f>
        <v/>
      </c>
      <c r="F741" s="22" t="str">
        <f>IF(B741="","",IF('Compound Interest Calculator'!$F$14="Daily",H740*( (1+rate)^(C741-C740)-1 ),H740*rate))</f>
        <v/>
      </c>
      <c r="G741" s="22" t="str">
        <f>IF(D741="","",SUM(F$4:F741))</f>
        <v/>
      </c>
      <c r="H741" s="23" t="str">
        <f t="shared" si="23"/>
        <v/>
      </c>
    </row>
    <row r="742" spans="2:8" x14ac:dyDescent="0.15">
      <c r="B742" s="21" t="str">
        <f>IF(H741="","",IF(B741&gt;='Compound Interest Calculator'!$F$10*p,"",B741+1))</f>
        <v/>
      </c>
      <c r="C742" s="27" t="str">
        <f>IF(B742="","",IF(p=52,C741+7,IF(p=26,C741+14,IF(p=24,IF(MOD(B742,2)=0,EDATE('Compound Interest Calculator'!$F$12,B742/2),C741+14),IF(DAY(DATE(YEAR('Compound Interest Calculator'!$F$12),MONTH('Compound Interest Calculator'!$F$12)+(B742-1)*(12/p),DAY('Compound Interest Calculator'!$F$12)))&lt;&gt;DAY('Compound Interest Calculator'!$F$12),DATE(YEAR('Compound Interest Calculator'!$F$12),MONTH('Compound Interest Calculator'!$F$12)+B742*(12/p)+1,0),DATE(YEAR('Compound Interest Calculator'!$F$12),MONTH('Compound Interest Calculator'!$F$12)+B742*(12/p),DAY('Compound Interest Calculator'!$F$12)))))))</f>
        <v/>
      </c>
      <c r="D742" s="25" t="str">
        <f t="shared" si="22"/>
        <v/>
      </c>
      <c r="E742" s="22" t="str">
        <f>IF(B742="","",SUM(D$4:D742)+PV)</f>
        <v/>
      </c>
      <c r="F742" s="22" t="str">
        <f>IF(B742="","",IF('Compound Interest Calculator'!$F$14="Daily",H741*( (1+rate)^(C742-C741)-1 ),H741*rate))</f>
        <v/>
      </c>
      <c r="G742" s="22" t="str">
        <f>IF(D742="","",SUM(F$4:F742))</f>
        <v/>
      </c>
      <c r="H742" s="23" t="str">
        <f t="shared" si="23"/>
        <v/>
      </c>
    </row>
    <row r="743" spans="2:8" x14ac:dyDescent="0.15">
      <c r="B743" s="21" t="str">
        <f>IF(H742="","",IF(B742&gt;='Compound Interest Calculator'!$F$10*p,"",B742+1))</f>
        <v/>
      </c>
      <c r="C743" s="27" t="str">
        <f>IF(B743="","",IF(p=52,C742+7,IF(p=26,C742+14,IF(p=24,IF(MOD(B743,2)=0,EDATE('Compound Interest Calculator'!$F$12,B743/2),C742+14),IF(DAY(DATE(YEAR('Compound Interest Calculator'!$F$12),MONTH('Compound Interest Calculator'!$F$12)+(B743-1)*(12/p),DAY('Compound Interest Calculator'!$F$12)))&lt;&gt;DAY('Compound Interest Calculator'!$F$12),DATE(YEAR('Compound Interest Calculator'!$F$12),MONTH('Compound Interest Calculator'!$F$12)+B743*(12/p)+1,0),DATE(YEAR('Compound Interest Calculator'!$F$12),MONTH('Compound Interest Calculator'!$F$12)+B743*(12/p),DAY('Compound Interest Calculator'!$F$12)))))))</f>
        <v/>
      </c>
      <c r="D743" s="25" t="str">
        <f t="shared" si="22"/>
        <v/>
      </c>
      <c r="E743" s="22" t="str">
        <f>IF(B743="","",SUM(D$4:D743)+PV)</f>
        <v/>
      </c>
      <c r="F743" s="22" t="str">
        <f>IF(B743="","",IF('Compound Interest Calculator'!$F$14="Daily",H742*( (1+rate)^(C743-C742)-1 ),H742*rate))</f>
        <v/>
      </c>
      <c r="G743" s="22" t="str">
        <f>IF(D743="","",SUM(F$4:F743))</f>
        <v/>
      </c>
      <c r="H743" s="23" t="str">
        <f t="shared" si="23"/>
        <v/>
      </c>
    </row>
    <row r="744" spans="2:8" x14ac:dyDescent="0.15">
      <c r="B744" s="21" t="str">
        <f>IF(H743="","",IF(B743&gt;='Compound Interest Calculator'!$F$10*p,"",B743+1))</f>
        <v/>
      </c>
      <c r="C744" s="27" t="str">
        <f>IF(B744="","",IF(p=52,C743+7,IF(p=26,C743+14,IF(p=24,IF(MOD(B744,2)=0,EDATE('Compound Interest Calculator'!$F$12,B744/2),C743+14),IF(DAY(DATE(YEAR('Compound Interest Calculator'!$F$12),MONTH('Compound Interest Calculator'!$F$12)+(B744-1)*(12/p),DAY('Compound Interest Calculator'!$F$12)))&lt;&gt;DAY('Compound Interest Calculator'!$F$12),DATE(YEAR('Compound Interest Calculator'!$F$12),MONTH('Compound Interest Calculator'!$F$12)+B744*(12/p)+1,0),DATE(YEAR('Compound Interest Calculator'!$F$12),MONTH('Compound Interest Calculator'!$F$12)+B744*(12/p),DAY('Compound Interest Calculator'!$F$12)))))))</f>
        <v/>
      </c>
      <c r="D744" s="25" t="str">
        <f t="shared" si="22"/>
        <v/>
      </c>
      <c r="E744" s="22" t="str">
        <f>IF(B744="","",SUM(D$4:D744)+PV)</f>
        <v/>
      </c>
      <c r="F744" s="22" t="str">
        <f>IF(B744="","",IF('Compound Interest Calculator'!$F$14="Daily",H743*( (1+rate)^(C744-C743)-1 ),H743*rate))</f>
        <v/>
      </c>
      <c r="G744" s="22" t="str">
        <f>IF(D744="","",SUM(F$4:F744))</f>
        <v/>
      </c>
      <c r="H744" s="23" t="str">
        <f t="shared" si="23"/>
        <v/>
      </c>
    </row>
    <row r="745" spans="2:8" x14ac:dyDescent="0.15">
      <c r="B745" s="21" t="str">
        <f>IF(H744="","",IF(B744&gt;='Compound Interest Calculator'!$F$10*p,"",B744+1))</f>
        <v/>
      </c>
      <c r="C745" s="27" t="str">
        <f>IF(B745="","",IF(p=52,C744+7,IF(p=26,C744+14,IF(p=24,IF(MOD(B745,2)=0,EDATE('Compound Interest Calculator'!$F$12,B745/2),C744+14),IF(DAY(DATE(YEAR('Compound Interest Calculator'!$F$12),MONTH('Compound Interest Calculator'!$F$12)+(B745-1)*(12/p),DAY('Compound Interest Calculator'!$F$12)))&lt;&gt;DAY('Compound Interest Calculator'!$F$12),DATE(YEAR('Compound Interest Calculator'!$F$12),MONTH('Compound Interest Calculator'!$F$12)+B745*(12/p)+1,0),DATE(YEAR('Compound Interest Calculator'!$F$12),MONTH('Compound Interest Calculator'!$F$12)+B745*(12/p),DAY('Compound Interest Calculator'!$F$12)))))))</f>
        <v/>
      </c>
      <c r="D745" s="25" t="str">
        <f t="shared" si="22"/>
        <v/>
      </c>
      <c r="E745" s="22" t="str">
        <f>IF(B745="","",SUM(D$4:D745)+PV)</f>
        <v/>
      </c>
      <c r="F745" s="22" t="str">
        <f>IF(B745="","",IF('Compound Interest Calculator'!$F$14="Daily",H744*( (1+rate)^(C745-C744)-1 ),H744*rate))</f>
        <v/>
      </c>
      <c r="G745" s="22" t="str">
        <f>IF(D745="","",SUM(F$4:F745))</f>
        <v/>
      </c>
      <c r="H745" s="23" t="str">
        <f t="shared" si="23"/>
        <v/>
      </c>
    </row>
    <row r="746" spans="2:8" x14ac:dyDescent="0.15">
      <c r="B746" s="21" t="str">
        <f>IF(H745="","",IF(B745&gt;='Compound Interest Calculator'!$F$10*p,"",B745+1))</f>
        <v/>
      </c>
      <c r="C746" s="27" t="str">
        <f>IF(B746="","",IF(p=52,C745+7,IF(p=26,C745+14,IF(p=24,IF(MOD(B746,2)=0,EDATE('Compound Interest Calculator'!$F$12,B746/2),C745+14),IF(DAY(DATE(YEAR('Compound Interest Calculator'!$F$12),MONTH('Compound Interest Calculator'!$F$12)+(B746-1)*(12/p),DAY('Compound Interest Calculator'!$F$12)))&lt;&gt;DAY('Compound Interest Calculator'!$F$12),DATE(YEAR('Compound Interest Calculator'!$F$12),MONTH('Compound Interest Calculator'!$F$12)+B746*(12/p)+1,0),DATE(YEAR('Compound Interest Calculator'!$F$12),MONTH('Compound Interest Calculator'!$F$12)+B746*(12/p),DAY('Compound Interest Calculator'!$F$12)))))))</f>
        <v/>
      </c>
      <c r="D746" s="25" t="str">
        <f t="shared" si="22"/>
        <v/>
      </c>
      <c r="E746" s="22" t="str">
        <f>IF(B746="","",SUM(D$4:D746)+PV)</f>
        <v/>
      </c>
      <c r="F746" s="22" t="str">
        <f>IF(B746="","",IF('Compound Interest Calculator'!$F$14="Daily",H745*( (1+rate)^(C746-C745)-1 ),H745*rate))</f>
        <v/>
      </c>
      <c r="G746" s="22" t="str">
        <f>IF(D746="","",SUM(F$4:F746))</f>
        <v/>
      </c>
      <c r="H746" s="23" t="str">
        <f t="shared" si="23"/>
        <v/>
      </c>
    </row>
    <row r="747" spans="2:8" x14ac:dyDescent="0.15">
      <c r="B747" s="21" t="str">
        <f>IF(H746="","",IF(B746&gt;='Compound Interest Calculator'!$F$10*p,"",B746+1))</f>
        <v/>
      </c>
      <c r="C747" s="27" t="str">
        <f>IF(B747="","",IF(p=52,C746+7,IF(p=26,C746+14,IF(p=24,IF(MOD(B747,2)=0,EDATE('Compound Interest Calculator'!$F$12,B747/2),C746+14),IF(DAY(DATE(YEAR('Compound Interest Calculator'!$F$12),MONTH('Compound Interest Calculator'!$F$12)+(B747-1)*(12/p),DAY('Compound Interest Calculator'!$F$12)))&lt;&gt;DAY('Compound Interest Calculator'!$F$12),DATE(YEAR('Compound Interest Calculator'!$F$12),MONTH('Compound Interest Calculator'!$F$12)+B747*(12/p)+1,0),DATE(YEAR('Compound Interest Calculator'!$F$12),MONTH('Compound Interest Calculator'!$F$12)+B747*(12/p),DAY('Compound Interest Calculator'!$F$12)))))))</f>
        <v/>
      </c>
      <c r="D747" s="25" t="str">
        <f t="shared" si="22"/>
        <v/>
      </c>
      <c r="E747" s="22" t="str">
        <f>IF(B747="","",SUM(D$4:D747)+PV)</f>
        <v/>
      </c>
      <c r="F747" s="22" t="str">
        <f>IF(B747="","",IF('Compound Interest Calculator'!$F$14="Daily",H746*( (1+rate)^(C747-C746)-1 ),H746*rate))</f>
        <v/>
      </c>
      <c r="G747" s="22" t="str">
        <f>IF(D747="","",SUM(F$4:F747))</f>
        <v/>
      </c>
      <c r="H747" s="23" t="str">
        <f t="shared" si="23"/>
        <v/>
      </c>
    </row>
    <row r="748" spans="2:8" x14ac:dyDescent="0.15">
      <c r="B748" s="21" t="str">
        <f>IF(H747="","",IF(B747&gt;='Compound Interest Calculator'!$F$10*p,"",B747+1))</f>
        <v/>
      </c>
      <c r="C748" s="27" t="str">
        <f>IF(B748="","",IF(p=52,C747+7,IF(p=26,C747+14,IF(p=24,IF(MOD(B748,2)=0,EDATE('Compound Interest Calculator'!$F$12,B748/2),C747+14),IF(DAY(DATE(YEAR('Compound Interest Calculator'!$F$12),MONTH('Compound Interest Calculator'!$F$12)+(B748-1)*(12/p),DAY('Compound Interest Calculator'!$F$12)))&lt;&gt;DAY('Compound Interest Calculator'!$F$12),DATE(YEAR('Compound Interest Calculator'!$F$12),MONTH('Compound Interest Calculator'!$F$12)+B748*(12/p)+1,0),DATE(YEAR('Compound Interest Calculator'!$F$12),MONTH('Compound Interest Calculator'!$F$12)+B748*(12/p),DAY('Compound Interest Calculator'!$F$12)))))))</f>
        <v/>
      </c>
      <c r="D748" s="25" t="str">
        <f t="shared" si="22"/>
        <v/>
      </c>
      <c r="E748" s="22" t="str">
        <f>IF(B748="","",SUM(D$4:D748)+PV)</f>
        <v/>
      </c>
      <c r="F748" s="22" t="str">
        <f>IF(B748="","",IF('Compound Interest Calculator'!$F$14="Daily",H747*( (1+rate)^(C748-C747)-1 ),H747*rate))</f>
        <v/>
      </c>
      <c r="G748" s="22" t="str">
        <f>IF(D748="","",SUM(F$4:F748))</f>
        <v/>
      </c>
      <c r="H748" s="23" t="str">
        <f t="shared" si="23"/>
        <v/>
      </c>
    </row>
    <row r="749" spans="2:8" x14ac:dyDescent="0.15">
      <c r="B749" s="21" t="str">
        <f>IF(H748="","",IF(B748&gt;='Compound Interest Calculator'!$F$10*p,"",B748+1))</f>
        <v/>
      </c>
      <c r="C749" s="27" t="str">
        <f>IF(B749="","",IF(p=52,C748+7,IF(p=26,C748+14,IF(p=24,IF(MOD(B749,2)=0,EDATE('Compound Interest Calculator'!$F$12,B749/2),C748+14),IF(DAY(DATE(YEAR('Compound Interest Calculator'!$F$12),MONTH('Compound Interest Calculator'!$F$12)+(B749-1)*(12/p),DAY('Compound Interest Calculator'!$F$12)))&lt;&gt;DAY('Compound Interest Calculator'!$F$12),DATE(YEAR('Compound Interest Calculator'!$F$12),MONTH('Compound Interest Calculator'!$F$12)+B749*(12/p)+1,0),DATE(YEAR('Compound Interest Calculator'!$F$12),MONTH('Compound Interest Calculator'!$F$12)+B749*(12/p),DAY('Compound Interest Calculator'!$F$12)))))))</f>
        <v/>
      </c>
      <c r="D749" s="25" t="str">
        <f t="shared" si="22"/>
        <v/>
      </c>
      <c r="E749" s="22" t="str">
        <f>IF(B749="","",SUM(D$4:D749)+PV)</f>
        <v/>
      </c>
      <c r="F749" s="22" t="str">
        <f>IF(B749="","",IF('Compound Interest Calculator'!$F$14="Daily",H748*( (1+rate)^(C749-C748)-1 ),H748*rate))</f>
        <v/>
      </c>
      <c r="G749" s="22" t="str">
        <f>IF(D749="","",SUM(F$4:F749))</f>
        <v/>
      </c>
      <c r="H749" s="23" t="str">
        <f t="shared" si="23"/>
        <v/>
      </c>
    </row>
    <row r="750" spans="2:8" x14ac:dyDescent="0.15">
      <c r="B750" s="21" t="str">
        <f>IF(H749="","",IF(B749&gt;='Compound Interest Calculator'!$F$10*p,"",B749+1))</f>
        <v/>
      </c>
      <c r="C750" s="27" t="str">
        <f>IF(B750="","",IF(p=52,C749+7,IF(p=26,C749+14,IF(p=24,IF(MOD(B750,2)=0,EDATE('Compound Interest Calculator'!$F$12,B750/2),C749+14),IF(DAY(DATE(YEAR('Compound Interest Calculator'!$F$12),MONTH('Compound Interest Calculator'!$F$12)+(B750-1)*(12/p),DAY('Compound Interest Calculator'!$F$12)))&lt;&gt;DAY('Compound Interest Calculator'!$F$12),DATE(YEAR('Compound Interest Calculator'!$F$12),MONTH('Compound Interest Calculator'!$F$12)+B750*(12/p)+1,0),DATE(YEAR('Compound Interest Calculator'!$F$12),MONTH('Compound Interest Calculator'!$F$12)+B750*(12/p),DAY('Compound Interest Calculator'!$F$12)))))))</f>
        <v/>
      </c>
      <c r="D750" s="25" t="str">
        <f t="shared" si="22"/>
        <v/>
      </c>
      <c r="E750" s="22" t="str">
        <f>IF(B750="","",SUM(D$4:D750)+PV)</f>
        <v/>
      </c>
      <c r="F750" s="22" t="str">
        <f>IF(B750="","",IF('Compound Interest Calculator'!$F$14="Daily",H749*( (1+rate)^(C750-C749)-1 ),H749*rate))</f>
        <v/>
      </c>
      <c r="G750" s="22" t="str">
        <f>IF(D750="","",SUM(F$4:F750))</f>
        <v/>
      </c>
      <c r="H750" s="23" t="str">
        <f t="shared" si="23"/>
        <v/>
      </c>
    </row>
    <row r="751" spans="2:8" x14ac:dyDescent="0.15">
      <c r="B751" s="21" t="str">
        <f>IF(H750="","",IF(B750&gt;='Compound Interest Calculator'!$F$10*p,"",B750+1))</f>
        <v/>
      </c>
      <c r="C751" s="27" t="str">
        <f>IF(B751="","",IF(p=52,C750+7,IF(p=26,C750+14,IF(p=24,IF(MOD(B751,2)=0,EDATE('Compound Interest Calculator'!$F$12,B751/2),C750+14),IF(DAY(DATE(YEAR('Compound Interest Calculator'!$F$12),MONTH('Compound Interest Calculator'!$F$12)+(B751-1)*(12/p),DAY('Compound Interest Calculator'!$F$12)))&lt;&gt;DAY('Compound Interest Calculator'!$F$12),DATE(YEAR('Compound Interest Calculator'!$F$12),MONTH('Compound Interest Calculator'!$F$12)+B751*(12/p)+1,0),DATE(YEAR('Compound Interest Calculator'!$F$12),MONTH('Compound Interest Calculator'!$F$12)+B751*(12/p),DAY('Compound Interest Calculator'!$F$12)))))))</f>
        <v/>
      </c>
      <c r="D751" s="25" t="str">
        <f t="shared" si="22"/>
        <v/>
      </c>
      <c r="E751" s="22" t="str">
        <f>IF(B751="","",SUM(D$4:D751)+PV)</f>
        <v/>
      </c>
      <c r="F751" s="22" t="str">
        <f>IF(B751="","",IF('Compound Interest Calculator'!$F$14="Daily",H750*( (1+rate)^(C751-C750)-1 ),H750*rate))</f>
        <v/>
      </c>
      <c r="G751" s="22" t="str">
        <f>IF(D751="","",SUM(F$4:F751))</f>
        <v/>
      </c>
      <c r="H751" s="23" t="str">
        <f t="shared" si="23"/>
        <v/>
      </c>
    </row>
    <row r="752" spans="2:8" x14ac:dyDescent="0.15">
      <c r="B752" s="21" t="str">
        <f>IF(H751="","",IF(B751&gt;='Compound Interest Calculator'!$F$10*p,"",B751+1))</f>
        <v/>
      </c>
      <c r="C752" s="27" t="str">
        <f>IF(B752="","",IF(p=52,C751+7,IF(p=26,C751+14,IF(p=24,IF(MOD(B752,2)=0,EDATE('Compound Interest Calculator'!$F$12,B752/2),C751+14),IF(DAY(DATE(YEAR('Compound Interest Calculator'!$F$12),MONTH('Compound Interest Calculator'!$F$12)+(B752-1)*(12/p),DAY('Compound Interest Calculator'!$F$12)))&lt;&gt;DAY('Compound Interest Calculator'!$F$12),DATE(YEAR('Compound Interest Calculator'!$F$12),MONTH('Compound Interest Calculator'!$F$12)+B752*(12/p)+1,0),DATE(YEAR('Compound Interest Calculator'!$F$12),MONTH('Compound Interest Calculator'!$F$12)+B752*(12/p),DAY('Compound Interest Calculator'!$F$12)))))))</f>
        <v/>
      </c>
      <c r="D752" s="25" t="str">
        <f t="shared" si="22"/>
        <v/>
      </c>
      <c r="E752" s="22" t="str">
        <f>IF(B752="","",SUM(D$4:D752)+PV)</f>
        <v/>
      </c>
      <c r="F752" s="22" t="str">
        <f>IF(B752="","",IF('Compound Interest Calculator'!$F$14="Daily",H751*( (1+rate)^(C752-C751)-1 ),H751*rate))</f>
        <v/>
      </c>
      <c r="G752" s="22" t="str">
        <f>IF(D752="","",SUM(F$4:F752))</f>
        <v/>
      </c>
      <c r="H752" s="23" t="str">
        <f t="shared" si="23"/>
        <v/>
      </c>
    </row>
    <row r="753" spans="2:8" x14ac:dyDescent="0.15">
      <c r="B753" s="21" t="str">
        <f>IF(H752="","",IF(B752&gt;='Compound Interest Calculator'!$F$10*p,"",B752+1))</f>
        <v/>
      </c>
      <c r="C753" s="27" t="str">
        <f>IF(B753="","",IF(p=52,C752+7,IF(p=26,C752+14,IF(p=24,IF(MOD(B753,2)=0,EDATE('Compound Interest Calculator'!$F$12,B753/2),C752+14),IF(DAY(DATE(YEAR('Compound Interest Calculator'!$F$12),MONTH('Compound Interest Calculator'!$F$12)+(B753-1)*(12/p),DAY('Compound Interest Calculator'!$F$12)))&lt;&gt;DAY('Compound Interest Calculator'!$F$12),DATE(YEAR('Compound Interest Calculator'!$F$12),MONTH('Compound Interest Calculator'!$F$12)+B753*(12/p)+1,0),DATE(YEAR('Compound Interest Calculator'!$F$12),MONTH('Compound Interest Calculator'!$F$12)+B753*(12/p),DAY('Compound Interest Calculator'!$F$12)))))))</f>
        <v/>
      </c>
      <c r="D753" s="25" t="str">
        <f t="shared" si="22"/>
        <v/>
      </c>
      <c r="E753" s="22" t="str">
        <f>IF(B753="","",SUM(D$4:D753)+PV)</f>
        <v/>
      </c>
      <c r="F753" s="22" t="str">
        <f>IF(B753="","",IF('Compound Interest Calculator'!$F$14="Daily",H752*( (1+rate)^(C753-C752)-1 ),H752*rate))</f>
        <v/>
      </c>
      <c r="G753" s="22" t="str">
        <f>IF(D753="","",SUM(F$4:F753))</f>
        <v/>
      </c>
      <c r="H753" s="23" t="str">
        <f t="shared" si="23"/>
        <v/>
      </c>
    </row>
    <row r="754" spans="2:8" x14ac:dyDescent="0.15">
      <c r="B754" s="21" t="str">
        <f>IF(H753="","",IF(B753&gt;='Compound Interest Calculator'!$F$10*p,"",B753+1))</f>
        <v/>
      </c>
      <c r="C754" s="27" t="str">
        <f>IF(B754="","",IF(p=52,C753+7,IF(p=26,C753+14,IF(p=24,IF(MOD(B754,2)=0,EDATE('Compound Interest Calculator'!$F$12,B754/2),C753+14),IF(DAY(DATE(YEAR('Compound Interest Calculator'!$F$12),MONTH('Compound Interest Calculator'!$F$12)+(B754-1)*(12/p),DAY('Compound Interest Calculator'!$F$12)))&lt;&gt;DAY('Compound Interest Calculator'!$F$12),DATE(YEAR('Compound Interest Calculator'!$F$12),MONTH('Compound Interest Calculator'!$F$12)+B754*(12/p)+1,0),DATE(YEAR('Compound Interest Calculator'!$F$12),MONTH('Compound Interest Calculator'!$F$12)+B754*(12/p),DAY('Compound Interest Calculator'!$F$12)))))))</f>
        <v/>
      </c>
      <c r="D754" s="25" t="str">
        <f t="shared" si="22"/>
        <v/>
      </c>
      <c r="E754" s="22" t="str">
        <f>IF(B754="","",SUM(D$4:D754)+PV)</f>
        <v/>
      </c>
      <c r="F754" s="22" t="str">
        <f>IF(B754="","",IF('Compound Interest Calculator'!$F$14="Daily",H753*( (1+rate)^(C754-C753)-1 ),H753*rate))</f>
        <v/>
      </c>
      <c r="G754" s="22" t="str">
        <f>IF(D754="","",SUM(F$4:F754))</f>
        <v/>
      </c>
      <c r="H754" s="23" t="str">
        <f t="shared" si="23"/>
        <v/>
      </c>
    </row>
    <row r="755" spans="2:8" x14ac:dyDescent="0.15">
      <c r="B755" s="21" t="str">
        <f>IF(H754="","",IF(B754&gt;='Compound Interest Calculator'!$F$10*p,"",B754+1))</f>
        <v/>
      </c>
      <c r="C755" s="27" t="str">
        <f>IF(B755="","",IF(p=52,C754+7,IF(p=26,C754+14,IF(p=24,IF(MOD(B755,2)=0,EDATE('Compound Interest Calculator'!$F$12,B755/2),C754+14),IF(DAY(DATE(YEAR('Compound Interest Calculator'!$F$12),MONTH('Compound Interest Calculator'!$F$12)+(B755-1)*(12/p),DAY('Compound Interest Calculator'!$F$12)))&lt;&gt;DAY('Compound Interest Calculator'!$F$12),DATE(YEAR('Compound Interest Calculator'!$F$12),MONTH('Compound Interest Calculator'!$F$12)+B755*(12/p)+1,0),DATE(YEAR('Compound Interest Calculator'!$F$12),MONTH('Compound Interest Calculator'!$F$12)+B755*(12/p),DAY('Compound Interest Calculator'!$F$12)))))))</f>
        <v/>
      </c>
      <c r="D755" s="25" t="str">
        <f t="shared" si="22"/>
        <v/>
      </c>
      <c r="E755" s="22" t="str">
        <f>IF(B755="","",SUM(D$4:D755)+PV)</f>
        <v/>
      </c>
      <c r="F755" s="22" t="str">
        <f>IF(B755="","",IF('Compound Interest Calculator'!$F$14="Daily",H754*( (1+rate)^(C755-C754)-1 ),H754*rate))</f>
        <v/>
      </c>
      <c r="G755" s="22" t="str">
        <f>IF(D755="","",SUM(F$4:F755))</f>
        <v/>
      </c>
      <c r="H755" s="23" t="str">
        <f t="shared" si="23"/>
        <v/>
      </c>
    </row>
    <row r="756" spans="2:8" x14ac:dyDescent="0.15">
      <c r="B756" s="21" t="str">
        <f>IF(H755="","",IF(B755&gt;='Compound Interest Calculator'!$F$10*p,"",B755+1))</f>
        <v/>
      </c>
      <c r="C756" s="27" t="str">
        <f>IF(B756="","",IF(p=52,C755+7,IF(p=26,C755+14,IF(p=24,IF(MOD(B756,2)=0,EDATE('Compound Interest Calculator'!$F$12,B756/2),C755+14),IF(DAY(DATE(YEAR('Compound Interest Calculator'!$F$12),MONTH('Compound Interest Calculator'!$F$12)+(B756-1)*(12/p),DAY('Compound Interest Calculator'!$F$12)))&lt;&gt;DAY('Compound Interest Calculator'!$F$12),DATE(YEAR('Compound Interest Calculator'!$F$12),MONTH('Compound Interest Calculator'!$F$12)+B756*(12/p)+1,0),DATE(YEAR('Compound Interest Calculator'!$F$12),MONTH('Compound Interest Calculator'!$F$12)+B756*(12/p),DAY('Compound Interest Calculator'!$F$12)))))))</f>
        <v/>
      </c>
      <c r="D756" s="25" t="str">
        <f t="shared" si="22"/>
        <v/>
      </c>
      <c r="E756" s="22" t="str">
        <f>IF(B756="","",SUM(D$4:D756)+PV)</f>
        <v/>
      </c>
      <c r="F756" s="22" t="str">
        <f>IF(B756="","",IF('Compound Interest Calculator'!$F$14="Daily",H755*( (1+rate)^(C756-C755)-1 ),H755*rate))</f>
        <v/>
      </c>
      <c r="G756" s="22" t="str">
        <f>IF(D756="","",SUM(F$4:F756))</f>
        <v/>
      </c>
      <c r="H756" s="23" t="str">
        <f t="shared" si="23"/>
        <v/>
      </c>
    </row>
    <row r="757" spans="2:8" x14ac:dyDescent="0.15">
      <c r="B757" s="21" t="str">
        <f>IF(H756="","",IF(B756&gt;='Compound Interest Calculator'!$F$10*p,"",B756+1))</f>
        <v/>
      </c>
      <c r="C757" s="27" t="str">
        <f>IF(B757="","",IF(p=52,C756+7,IF(p=26,C756+14,IF(p=24,IF(MOD(B757,2)=0,EDATE('Compound Interest Calculator'!$F$12,B757/2),C756+14),IF(DAY(DATE(YEAR('Compound Interest Calculator'!$F$12),MONTH('Compound Interest Calculator'!$F$12)+(B757-1)*(12/p),DAY('Compound Interest Calculator'!$F$12)))&lt;&gt;DAY('Compound Interest Calculator'!$F$12),DATE(YEAR('Compound Interest Calculator'!$F$12),MONTH('Compound Interest Calculator'!$F$12)+B757*(12/p)+1,0),DATE(YEAR('Compound Interest Calculator'!$F$12),MONTH('Compound Interest Calculator'!$F$12)+B757*(12/p),DAY('Compound Interest Calculator'!$F$12)))))))</f>
        <v/>
      </c>
      <c r="D757" s="25" t="str">
        <f t="shared" si="22"/>
        <v/>
      </c>
      <c r="E757" s="22" t="str">
        <f>IF(B757="","",SUM(D$4:D757)+PV)</f>
        <v/>
      </c>
      <c r="F757" s="22" t="str">
        <f>IF(B757="","",IF('Compound Interest Calculator'!$F$14="Daily",H756*( (1+rate)^(C757-C756)-1 ),H756*rate))</f>
        <v/>
      </c>
      <c r="G757" s="22" t="str">
        <f>IF(D757="","",SUM(F$4:F757))</f>
        <v/>
      </c>
      <c r="H757" s="23" t="str">
        <f t="shared" si="23"/>
        <v/>
      </c>
    </row>
    <row r="758" spans="2:8" x14ac:dyDescent="0.15">
      <c r="B758" s="21" t="str">
        <f>IF(H757="","",IF(B757&gt;='Compound Interest Calculator'!$F$10*p,"",B757+1))</f>
        <v/>
      </c>
      <c r="C758" s="27" t="str">
        <f>IF(B758="","",IF(p=52,C757+7,IF(p=26,C757+14,IF(p=24,IF(MOD(B758,2)=0,EDATE('Compound Interest Calculator'!$F$12,B758/2),C757+14),IF(DAY(DATE(YEAR('Compound Interest Calculator'!$F$12),MONTH('Compound Interest Calculator'!$F$12)+(B758-1)*(12/p),DAY('Compound Interest Calculator'!$F$12)))&lt;&gt;DAY('Compound Interest Calculator'!$F$12),DATE(YEAR('Compound Interest Calculator'!$F$12),MONTH('Compound Interest Calculator'!$F$12)+B758*(12/p)+1,0),DATE(YEAR('Compound Interest Calculator'!$F$12),MONTH('Compound Interest Calculator'!$F$12)+B758*(12/p),DAY('Compound Interest Calculator'!$F$12)))))))</f>
        <v/>
      </c>
      <c r="D758" s="25" t="str">
        <f t="shared" si="22"/>
        <v/>
      </c>
      <c r="E758" s="22" t="str">
        <f>IF(B758="","",SUM(D$4:D758)+PV)</f>
        <v/>
      </c>
      <c r="F758" s="22" t="str">
        <f>IF(B758="","",IF('Compound Interest Calculator'!$F$14="Daily",H757*( (1+rate)^(C758-C757)-1 ),H757*rate))</f>
        <v/>
      </c>
      <c r="G758" s="22" t="str">
        <f>IF(D758="","",SUM(F$4:F758))</f>
        <v/>
      </c>
      <c r="H758" s="23" t="str">
        <f t="shared" si="23"/>
        <v/>
      </c>
    </row>
    <row r="759" spans="2:8" x14ac:dyDescent="0.15">
      <c r="B759" s="21" t="str">
        <f>IF(H758="","",IF(B758&gt;='Compound Interest Calculator'!$F$10*p,"",B758+1))</f>
        <v/>
      </c>
      <c r="C759" s="27" t="str">
        <f>IF(B759="","",IF(p=52,C758+7,IF(p=26,C758+14,IF(p=24,IF(MOD(B759,2)=0,EDATE('Compound Interest Calculator'!$F$12,B759/2),C758+14),IF(DAY(DATE(YEAR('Compound Interest Calculator'!$F$12),MONTH('Compound Interest Calculator'!$F$12)+(B759-1)*(12/p),DAY('Compound Interest Calculator'!$F$12)))&lt;&gt;DAY('Compound Interest Calculator'!$F$12),DATE(YEAR('Compound Interest Calculator'!$F$12),MONTH('Compound Interest Calculator'!$F$12)+B759*(12/p)+1,0),DATE(YEAR('Compound Interest Calculator'!$F$12),MONTH('Compound Interest Calculator'!$F$12)+B759*(12/p),DAY('Compound Interest Calculator'!$F$12)))))))</f>
        <v/>
      </c>
      <c r="D759" s="25" t="str">
        <f t="shared" si="22"/>
        <v/>
      </c>
      <c r="E759" s="22" t="str">
        <f>IF(B759="","",SUM(D$4:D759)+PV)</f>
        <v/>
      </c>
      <c r="F759" s="22" t="str">
        <f>IF(B759="","",IF('Compound Interest Calculator'!$F$14="Daily",H758*( (1+rate)^(C759-C758)-1 ),H758*rate))</f>
        <v/>
      </c>
      <c r="G759" s="22" t="str">
        <f>IF(D759="","",SUM(F$4:F759))</f>
        <v/>
      </c>
      <c r="H759" s="23" t="str">
        <f t="shared" si="23"/>
        <v/>
      </c>
    </row>
    <row r="760" spans="2:8" x14ac:dyDescent="0.15">
      <c r="B760" s="21" t="str">
        <f>IF(H759="","",IF(B759&gt;='Compound Interest Calculator'!$F$10*p,"",B759+1))</f>
        <v/>
      </c>
      <c r="C760" s="27" t="str">
        <f>IF(B760="","",IF(p=52,C759+7,IF(p=26,C759+14,IF(p=24,IF(MOD(B760,2)=0,EDATE('Compound Interest Calculator'!$F$12,B760/2),C759+14),IF(DAY(DATE(YEAR('Compound Interest Calculator'!$F$12),MONTH('Compound Interest Calculator'!$F$12)+(B760-1)*(12/p),DAY('Compound Interest Calculator'!$F$12)))&lt;&gt;DAY('Compound Interest Calculator'!$F$12),DATE(YEAR('Compound Interest Calculator'!$F$12),MONTH('Compound Interest Calculator'!$F$12)+B760*(12/p)+1,0),DATE(YEAR('Compound Interest Calculator'!$F$12),MONTH('Compound Interest Calculator'!$F$12)+B760*(12/p),DAY('Compound Interest Calculator'!$F$12)))))))</f>
        <v/>
      </c>
      <c r="D760" s="25" t="str">
        <f t="shared" si="22"/>
        <v/>
      </c>
      <c r="E760" s="22" t="str">
        <f>IF(B760="","",SUM(D$4:D760)+PV)</f>
        <v/>
      </c>
      <c r="F760" s="22" t="str">
        <f>IF(B760="","",IF('Compound Interest Calculator'!$F$14="Daily",H759*( (1+rate)^(C760-C759)-1 ),H759*rate))</f>
        <v/>
      </c>
      <c r="G760" s="22" t="str">
        <f>IF(D760="","",SUM(F$4:F760))</f>
        <v/>
      </c>
      <c r="H760" s="23" t="str">
        <f t="shared" si="23"/>
        <v/>
      </c>
    </row>
    <row r="761" spans="2:8" x14ac:dyDescent="0.15">
      <c r="B761" s="21" t="str">
        <f>IF(H760="","",IF(B760&gt;='Compound Interest Calculator'!$F$10*p,"",B760+1))</f>
        <v/>
      </c>
      <c r="C761" s="27" t="str">
        <f>IF(B761="","",IF(p=52,C760+7,IF(p=26,C760+14,IF(p=24,IF(MOD(B761,2)=0,EDATE('Compound Interest Calculator'!$F$12,B761/2),C760+14),IF(DAY(DATE(YEAR('Compound Interest Calculator'!$F$12),MONTH('Compound Interest Calculator'!$F$12)+(B761-1)*(12/p),DAY('Compound Interest Calculator'!$F$12)))&lt;&gt;DAY('Compound Interest Calculator'!$F$12),DATE(YEAR('Compound Interest Calculator'!$F$12),MONTH('Compound Interest Calculator'!$F$12)+B761*(12/p)+1,0),DATE(YEAR('Compound Interest Calculator'!$F$12),MONTH('Compound Interest Calculator'!$F$12)+B761*(12/p),DAY('Compound Interest Calculator'!$F$12)))))))</f>
        <v/>
      </c>
      <c r="D761" s="25" t="str">
        <f t="shared" si="22"/>
        <v/>
      </c>
      <c r="E761" s="22" t="str">
        <f>IF(B761="","",SUM(D$4:D761)+PV)</f>
        <v/>
      </c>
      <c r="F761" s="22" t="str">
        <f>IF(B761="","",IF('Compound Interest Calculator'!$F$14="Daily",H760*( (1+rate)^(C761-C760)-1 ),H760*rate))</f>
        <v/>
      </c>
      <c r="G761" s="22" t="str">
        <f>IF(D761="","",SUM(F$4:F761))</f>
        <v/>
      </c>
      <c r="H761" s="23" t="str">
        <f t="shared" si="23"/>
        <v/>
      </c>
    </row>
    <row r="762" spans="2:8" x14ac:dyDescent="0.15">
      <c r="B762" s="21" t="str">
        <f>IF(H761="","",IF(B761&gt;='Compound Interest Calculator'!$F$10*p,"",B761+1))</f>
        <v/>
      </c>
      <c r="C762" s="27" t="str">
        <f>IF(B762="","",IF(p=52,C761+7,IF(p=26,C761+14,IF(p=24,IF(MOD(B762,2)=0,EDATE('Compound Interest Calculator'!$F$12,B762/2),C761+14),IF(DAY(DATE(YEAR('Compound Interest Calculator'!$F$12),MONTH('Compound Interest Calculator'!$F$12)+(B762-1)*(12/p),DAY('Compound Interest Calculator'!$F$12)))&lt;&gt;DAY('Compound Interest Calculator'!$F$12),DATE(YEAR('Compound Interest Calculator'!$F$12),MONTH('Compound Interest Calculator'!$F$12)+B762*(12/p)+1,0),DATE(YEAR('Compound Interest Calculator'!$F$12),MONTH('Compound Interest Calculator'!$F$12)+B762*(12/p),DAY('Compound Interest Calculator'!$F$12)))))))</f>
        <v/>
      </c>
      <c r="D762" s="25" t="str">
        <f t="shared" si="22"/>
        <v/>
      </c>
      <c r="E762" s="22" t="str">
        <f>IF(B762="","",SUM(D$4:D762)+PV)</f>
        <v/>
      </c>
      <c r="F762" s="22" t="str">
        <f>IF(B762="","",IF('Compound Interest Calculator'!$F$14="Daily",H761*( (1+rate)^(C762-C761)-1 ),H761*rate))</f>
        <v/>
      </c>
      <c r="G762" s="22" t="str">
        <f>IF(D762="","",SUM(F$4:F762))</f>
        <v/>
      </c>
      <c r="H762" s="23" t="str">
        <f t="shared" si="23"/>
        <v/>
      </c>
    </row>
    <row r="763" spans="2:8" x14ac:dyDescent="0.15">
      <c r="B763" s="21" t="str">
        <f>IF(H762="","",IF(B762&gt;='Compound Interest Calculator'!$F$10*p,"",B762+1))</f>
        <v/>
      </c>
      <c r="C763" s="27" t="str">
        <f>IF(B763="","",IF(p=52,C762+7,IF(p=26,C762+14,IF(p=24,IF(MOD(B763,2)=0,EDATE('Compound Interest Calculator'!$F$12,B763/2),C762+14),IF(DAY(DATE(YEAR('Compound Interest Calculator'!$F$12),MONTH('Compound Interest Calculator'!$F$12)+(B763-1)*(12/p),DAY('Compound Interest Calculator'!$F$12)))&lt;&gt;DAY('Compound Interest Calculator'!$F$12),DATE(YEAR('Compound Interest Calculator'!$F$12),MONTH('Compound Interest Calculator'!$F$12)+B763*(12/p)+1,0),DATE(YEAR('Compound Interest Calculator'!$F$12),MONTH('Compound Interest Calculator'!$F$12)+B763*(12/p),DAY('Compound Interest Calculator'!$F$12)))))))</f>
        <v/>
      </c>
      <c r="D763" s="25" t="str">
        <f t="shared" si="22"/>
        <v/>
      </c>
      <c r="E763" s="22" t="str">
        <f>IF(B763="","",SUM(D$4:D763)+PV)</f>
        <v/>
      </c>
      <c r="F763" s="22" t="str">
        <f>IF(B763="","",IF('Compound Interest Calculator'!$F$14="Daily",H762*( (1+rate)^(C763-C762)-1 ),H762*rate))</f>
        <v/>
      </c>
      <c r="G763" s="22" t="str">
        <f>IF(D763="","",SUM(F$4:F763))</f>
        <v/>
      </c>
      <c r="H763" s="23" t="str">
        <f t="shared" si="23"/>
        <v/>
      </c>
    </row>
    <row r="764" spans="2:8" x14ac:dyDescent="0.15">
      <c r="B764" s="21" t="str">
        <f>IF(H763="","",IF(B763&gt;='Compound Interest Calculator'!$F$10*p,"",B763+1))</f>
        <v/>
      </c>
      <c r="C764" s="27" t="str">
        <f>IF(B764="","",IF(p=52,C763+7,IF(p=26,C763+14,IF(p=24,IF(MOD(B764,2)=0,EDATE('Compound Interest Calculator'!$F$12,B764/2),C763+14),IF(DAY(DATE(YEAR('Compound Interest Calculator'!$F$12),MONTH('Compound Interest Calculator'!$F$12)+(B764-1)*(12/p),DAY('Compound Interest Calculator'!$F$12)))&lt;&gt;DAY('Compound Interest Calculator'!$F$12),DATE(YEAR('Compound Interest Calculator'!$F$12),MONTH('Compound Interest Calculator'!$F$12)+B764*(12/p)+1,0),DATE(YEAR('Compound Interest Calculator'!$F$12),MONTH('Compound Interest Calculator'!$F$12)+B764*(12/p),DAY('Compound Interest Calculator'!$F$12)))))))</f>
        <v/>
      </c>
      <c r="D764" s="25" t="str">
        <f t="shared" si="22"/>
        <v/>
      </c>
      <c r="E764" s="22" t="str">
        <f>IF(B764="","",SUM(D$4:D764)+PV)</f>
        <v/>
      </c>
      <c r="F764" s="22" t="str">
        <f>IF(B764="","",IF('Compound Interest Calculator'!$F$14="Daily",H763*( (1+rate)^(C764-C763)-1 ),H763*rate))</f>
        <v/>
      </c>
      <c r="G764" s="22" t="str">
        <f>IF(D764="","",SUM(F$4:F764))</f>
        <v/>
      </c>
      <c r="H764" s="23" t="str">
        <f t="shared" si="23"/>
        <v/>
      </c>
    </row>
    <row r="765" spans="2:8" x14ac:dyDescent="0.15">
      <c r="B765" s="21" t="str">
        <f>IF(H764="","",IF(B764&gt;='Compound Interest Calculator'!$F$10*p,"",B764+1))</f>
        <v/>
      </c>
      <c r="C765" s="27" t="str">
        <f>IF(B765="","",IF(p=52,C764+7,IF(p=26,C764+14,IF(p=24,IF(MOD(B765,2)=0,EDATE('Compound Interest Calculator'!$F$12,B765/2),C764+14),IF(DAY(DATE(YEAR('Compound Interest Calculator'!$F$12),MONTH('Compound Interest Calculator'!$F$12)+(B765-1)*(12/p),DAY('Compound Interest Calculator'!$F$12)))&lt;&gt;DAY('Compound Interest Calculator'!$F$12),DATE(YEAR('Compound Interest Calculator'!$F$12),MONTH('Compound Interest Calculator'!$F$12)+B765*(12/p)+1,0),DATE(YEAR('Compound Interest Calculator'!$F$12),MONTH('Compound Interest Calculator'!$F$12)+B765*(12/p),DAY('Compound Interest Calculator'!$F$12)))))))</f>
        <v/>
      </c>
      <c r="D765" s="25" t="str">
        <f t="shared" si="22"/>
        <v/>
      </c>
      <c r="E765" s="22" t="str">
        <f>IF(B765="","",SUM(D$4:D765)+PV)</f>
        <v/>
      </c>
      <c r="F765" s="22" t="str">
        <f>IF(B765="","",IF('Compound Interest Calculator'!$F$14="Daily",H764*( (1+rate)^(C765-C764)-1 ),H764*rate))</f>
        <v/>
      </c>
      <c r="G765" s="22" t="str">
        <f>IF(D765="","",SUM(F$4:F765))</f>
        <v/>
      </c>
      <c r="H765" s="23" t="str">
        <f t="shared" si="23"/>
        <v/>
      </c>
    </row>
    <row r="766" spans="2:8" x14ac:dyDescent="0.15">
      <c r="B766" s="21" t="str">
        <f>IF(H765="","",IF(B765&gt;='Compound Interest Calculator'!$F$10*p,"",B765+1))</f>
        <v/>
      </c>
      <c r="C766" s="27" t="str">
        <f>IF(B766="","",IF(p=52,C765+7,IF(p=26,C765+14,IF(p=24,IF(MOD(B766,2)=0,EDATE('Compound Interest Calculator'!$F$12,B766/2),C765+14),IF(DAY(DATE(YEAR('Compound Interest Calculator'!$F$12),MONTH('Compound Interest Calculator'!$F$12)+(B766-1)*(12/p),DAY('Compound Interest Calculator'!$F$12)))&lt;&gt;DAY('Compound Interest Calculator'!$F$12),DATE(YEAR('Compound Interest Calculator'!$F$12),MONTH('Compound Interest Calculator'!$F$12)+B766*(12/p)+1,0),DATE(YEAR('Compound Interest Calculator'!$F$12),MONTH('Compound Interest Calculator'!$F$12)+B766*(12/p),DAY('Compound Interest Calculator'!$F$12)))))))</f>
        <v/>
      </c>
      <c r="D766" s="25" t="str">
        <f t="shared" si="22"/>
        <v/>
      </c>
      <c r="E766" s="22" t="str">
        <f>IF(B766="","",SUM(D$4:D766)+PV)</f>
        <v/>
      </c>
      <c r="F766" s="22" t="str">
        <f>IF(B766="","",IF('Compound Interest Calculator'!$F$14="Daily",H765*( (1+rate)^(C766-C765)-1 ),H765*rate))</f>
        <v/>
      </c>
      <c r="G766" s="22" t="str">
        <f>IF(D766="","",SUM(F$4:F766))</f>
        <v/>
      </c>
      <c r="H766" s="23" t="str">
        <f t="shared" si="23"/>
        <v/>
      </c>
    </row>
    <row r="767" spans="2:8" x14ac:dyDescent="0.15">
      <c r="B767" s="21" t="str">
        <f>IF(H766="","",IF(B766&gt;='Compound Interest Calculator'!$F$10*p,"",B766+1))</f>
        <v/>
      </c>
      <c r="C767" s="27" t="str">
        <f>IF(B767="","",IF(p=52,C766+7,IF(p=26,C766+14,IF(p=24,IF(MOD(B767,2)=0,EDATE('Compound Interest Calculator'!$F$12,B767/2),C766+14),IF(DAY(DATE(YEAR('Compound Interest Calculator'!$F$12),MONTH('Compound Interest Calculator'!$F$12)+(B767-1)*(12/p),DAY('Compound Interest Calculator'!$F$12)))&lt;&gt;DAY('Compound Interest Calculator'!$F$12),DATE(YEAR('Compound Interest Calculator'!$F$12),MONTH('Compound Interest Calculator'!$F$12)+B767*(12/p)+1,0),DATE(YEAR('Compound Interest Calculator'!$F$12),MONTH('Compound Interest Calculator'!$F$12)+B767*(12/p),DAY('Compound Interest Calculator'!$F$12)))))))</f>
        <v/>
      </c>
      <c r="D767" s="25" t="str">
        <f t="shared" si="22"/>
        <v/>
      </c>
      <c r="E767" s="22" t="str">
        <f>IF(B767="","",SUM(D$4:D767)+PV)</f>
        <v/>
      </c>
      <c r="F767" s="22" t="str">
        <f>IF(B767="","",IF('Compound Interest Calculator'!$F$14="Daily",H766*( (1+rate)^(C767-C766)-1 ),H766*rate))</f>
        <v/>
      </c>
      <c r="G767" s="22" t="str">
        <f>IF(D767="","",SUM(F$4:F767))</f>
        <v/>
      </c>
      <c r="H767" s="23" t="str">
        <f t="shared" si="23"/>
        <v/>
      </c>
    </row>
    <row r="768" spans="2:8" x14ac:dyDescent="0.15">
      <c r="B768" s="21" t="str">
        <f>IF(H767="","",IF(B767&gt;='Compound Interest Calculator'!$F$10*p,"",B767+1))</f>
        <v/>
      </c>
      <c r="C768" s="27" t="str">
        <f>IF(B768="","",IF(p=52,C767+7,IF(p=26,C767+14,IF(p=24,IF(MOD(B768,2)=0,EDATE('Compound Interest Calculator'!$F$12,B768/2),C767+14),IF(DAY(DATE(YEAR('Compound Interest Calculator'!$F$12),MONTH('Compound Interest Calculator'!$F$12)+(B768-1)*(12/p),DAY('Compound Interest Calculator'!$F$12)))&lt;&gt;DAY('Compound Interest Calculator'!$F$12),DATE(YEAR('Compound Interest Calculator'!$F$12),MONTH('Compound Interest Calculator'!$F$12)+B768*(12/p)+1,0),DATE(YEAR('Compound Interest Calculator'!$F$12),MONTH('Compound Interest Calculator'!$F$12)+B768*(12/p),DAY('Compound Interest Calculator'!$F$12)))))))</f>
        <v/>
      </c>
      <c r="D768" s="25" t="str">
        <f t="shared" si="22"/>
        <v/>
      </c>
      <c r="E768" s="22" t="str">
        <f>IF(B768="","",SUM(D$4:D768)+PV)</f>
        <v/>
      </c>
      <c r="F768" s="22" t="str">
        <f>IF(B768="","",IF('Compound Interest Calculator'!$F$14="Daily",H767*( (1+rate)^(C768-C767)-1 ),H767*rate))</f>
        <v/>
      </c>
      <c r="G768" s="22" t="str">
        <f>IF(D768="","",SUM(F$4:F768))</f>
        <v/>
      </c>
      <c r="H768" s="23" t="str">
        <f t="shared" si="23"/>
        <v/>
      </c>
    </row>
    <row r="769" spans="2:8" x14ac:dyDescent="0.15">
      <c r="B769" s="21" t="str">
        <f>IF(H768="","",IF(B768&gt;='Compound Interest Calculator'!$F$10*p,"",B768+1))</f>
        <v/>
      </c>
      <c r="C769" s="27" t="str">
        <f>IF(B769="","",IF(p=52,C768+7,IF(p=26,C768+14,IF(p=24,IF(MOD(B769,2)=0,EDATE('Compound Interest Calculator'!$F$12,B769/2),C768+14),IF(DAY(DATE(YEAR('Compound Interest Calculator'!$F$12),MONTH('Compound Interest Calculator'!$F$12)+(B769-1)*(12/p),DAY('Compound Interest Calculator'!$F$12)))&lt;&gt;DAY('Compound Interest Calculator'!$F$12),DATE(YEAR('Compound Interest Calculator'!$F$12),MONTH('Compound Interest Calculator'!$F$12)+B769*(12/p)+1,0),DATE(YEAR('Compound Interest Calculator'!$F$12),MONTH('Compound Interest Calculator'!$F$12)+B769*(12/p),DAY('Compound Interest Calculator'!$F$12)))))))</f>
        <v/>
      </c>
      <c r="D769" s="25" t="str">
        <f t="shared" si="22"/>
        <v/>
      </c>
      <c r="E769" s="22" t="str">
        <f>IF(B769="","",SUM(D$4:D769)+PV)</f>
        <v/>
      </c>
      <c r="F769" s="22" t="str">
        <f>IF(B769="","",IF('Compound Interest Calculator'!$F$14="Daily",H768*( (1+rate)^(C769-C768)-1 ),H768*rate))</f>
        <v/>
      </c>
      <c r="G769" s="22" t="str">
        <f>IF(D769="","",SUM(F$4:F769))</f>
        <v/>
      </c>
      <c r="H769" s="23" t="str">
        <f t="shared" si="23"/>
        <v/>
      </c>
    </row>
    <row r="770" spans="2:8" x14ac:dyDescent="0.15">
      <c r="B770" s="21" t="str">
        <f>IF(H769="","",IF(B769&gt;='Compound Interest Calculator'!$F$10*p,"",B769+1))</f>
        <v/>
      </c>
      <c r="C770" s="27" t="str">
        <f>IF(B770="","",IF(p=52,C769+7,IF(p=26,C769+14,IF(p=24,IF(MOD(B770,2)=0,EDATE('Compound Interest Calculator'!$F$12,B770/2),C769+14),IF(DAY(DATE(YEAR('Compound Interest Calculator'!$F$12),MONTH('Compound Interest Calculator'!$F$12)+(B770-1)*(12/p),DAY('Compound Interest Calculator'!$F$12)))&lt;&gt;DAY('Compound Interest Calculator'!$F$12),DATE(YEAR('Compound Interest Calculator'!$F$12),MONTH('Compound Interest Calculator'!$F$12)+B770*(12/p)+1,0),DATE(YEAR('Compound Interest Calculator'!$F$12),MONTH('Compound Interest Calculator'!$F$12)+B770*(12/p),DAY('Compound Interest Calculator'!$F$12)))))))</f>
        <v/>
      </c>
      <c r="D770" s="25" t="str">
        <f t="shared" si="22"/>
        <v/>
      </c>
      <c r="E770" s="22" t="str">
        <f>IF(B770="","",SUM(D$4:D770)+PV)</f>
        <v/>
      </c>
      <c r="F770" s="22" t="str">
        <f>IF(B770="","",IF('Compound Interest Calculator'!$F$14="Daily",H769*( (1+rate)^(C770-C769)-1 ),H769*rate))</f>
        <v/>
      </c>
      <c r="G770" s="22" t="str">
        <f>IF(D770="","",SUM(F$4:F770))</f>
        <v/>
      </c>
      <c r="H770" s="23" t="str">
        <f t="shared" si="23"/>
        <v/>
      </c>
    </row>
    <row r="771" spans="2:8" x14ac:dyDescent="0.15">
      <c r="B771" s="21" t="str">
        <f>IF(H770="","",IF(B770&gt;='Compound Interest Calculator'!$F$10*p,"",B770+1))</f>
        <v/>
      </c>
      <c r="C771" s="27" t="str">
        <f>IF(B771="","",IF(p=52,C770+7,IF(p=26,C770+14,IF(p=24,IF(MOD(B771,2)=0,EDATE('Compound Interest Calculator'!$F$12,B771/2),C770+14),IF(DAY(DATE(YEAR('Compound Interest Calculator'!$F$12),MONTH('Compound Interest Calculator'!$F$12)+(B771-1)*(12/p),DAY('Compound Interest Calculator'!$F$12)))&lt;&gt;DAY('Compound Interest Calculator'!$F$12),DATE(YEAR('Compound Interest Calculator'!$F$12),MONTH('Compound Interest Calculator'!$F$12)+B771*(12/p)+1,0),DATE(YEAR('Compound Interest Calculator'!$F$12),MONTH('Compound Interest Calculator'!$F$12)+B771*(12/p),DAY('Compound Interest Calculator'!$F$12)))))))</f>
        <v/>
      </c>
      <c r="D771" s="25" t="str">
        <f t="shared" si="22"/>
        <v/>
      </c>
      <c r="E771" s="22" t="str">
        <f>IF(B771="","",SUM(D$4:D771)+PV)</f>
        <v/>
      </c>
      <c r="F771" s="22" t="str">
        <f>IF(B771="","",IF('Compound Interest Calculator'!$F$14="Daily",H770*( (1+rate)^(C771-C770)-1 ),H770*rate))</f>
        <v/>
      </c>
      <c r="G771" s="22" t="str">
        <f>IF(D771="","",SUM(F$4:F771))</f>
        <v/>
      </c>
      <c r="H771" s="23" t="str">
        <f t="shared" si="23"/>
        <v/>
      </c>
    </row>
    <row r="772" spans="2:8" x14ac:dyDescent="0.15">
      <c r="B772" s="21" t="str">
        <f>IF(H771="","",IF(B771&gt;='Compound Interest Calculator'!$F$10*p,"",B771+1))</f>
        <v/>
      </c>
      <c r="C772" s="27" t="str">
        <f>IF(B772="","",IF(p=52,C771+7,IF(p=26,C771+14,IF(p=24,IF(MOD(B772,2)=0,EDATE('Compound Interest Calculator'!$F$12,B772/2),C771+14),IF(DAY(DATE(YEAR('Compound Interest Calculator'!$F$12),MONTH('Compound Interest Calculator'!$F$12)+(B772-1)*(12/p),DAY('Compound Interest Calculator'!$F$12)))&lt;&gt;DAY('Compound Interest Calculator'!$F$12),DATE(YEAR('Compound Interest Calculator'!$F$12),MONTH('Compound Interest Calculator'!$F$12)+B772*(12/p)+1,0),DATE(YEAR('Compound Interest Calculator'!$F$12),MONTH('Compound Interest Calculator'!$F$12)+B772*(12/p),DAY('Compound Interest Calculator'!$F$12)))))))</f>
        <v/>
      </c>
      <c r="D772" s="25" t="str">
        <f t="shared" si="22"/>
        <v/>
      </c>
      <c r="E772" s="22" t="str">
        <f>IF(B772="","",SUM(D$4:D772)+PV)</f>
        <v/>
      </c>
      <c r="F772" s="22" t="str">
        <f>IF(B772="","",IF('Compound Interest Calculator'!$F$14="Daily",H771*( (1+rate)^(C772-C771)-1 ),H771*rate))</f>
        <v/>
      </c>
      <c r="G772" s="22" t="str">
        <f>IF(D772="","",SUM(F$4:F772))</f>
        <v/>
      </c>
      <c r="H772" s="23" t="str">
        <f t="shared" si="23"/>
        <v/>
      </c>
    </row>
    <row r="773" spans="2:8" x14ac:dyDescent="0.15">
      <c r="B773" s="21" t="str">
        <f>IF(H772="","",IF(B772&gt;='Compound Interest Calculator'!$F$10*p,"",B772+1))</f>
        <v/>
      </c>
      <c r="C773" s="27" t="str">
        <f>IF(B773="","",IF(p=52,C772+7,IF(p=26,C772+14,IF(p=24,IF(MOD(B773,2)=0,EDATE('Compound Interest Calculator'!$F$12,B773/2),C772+14),IF(DAY(DATE(YEAR('Compound Interest Calculator'!$F$12),MONTH('Compound Interest Calculator'!$F$12)+(B773-1)*(12/p),DAY('Compound Interest Calculator'!$F$12)))&lt;&gt;DAY('Compound Interest Calculator'!$F$12),DATE(YEAR('Compound Interest Calculator'!$F$12),MONTH('Compound Interest Calculator'!$F$12)+B773*(12/p)+1,0),DATE(YEAR('Compound Interest Calculator'!$F$12),MONTH('Compound Interest Calculator'!$F$12)+B773*(12/p),DAY('Compound Interest Calculator'!$F$12)))))))</f>
        <v/>
      </c>
      <c r="D773" s="25" t="str">
        <f t="shared" si="22"/>
        <v/>
      </c>
      <c r="E773" s="22" t="str">
        <f>IF(B773="","",SUM(D$4:D773)+PV)</f>
        <v/>
      </c>
      <c r="F773" s="22" t="str">
        <f>IF(B773="","",IF('Compound Interest Calculator'!$F$14="Daily",H772*( (1+rate)^(C773-C772)-1 ),H772*rate))</f>
        <v/>
      </c>
      <c r="G773" s="22" t="str">
        <f>IF(D773="","",SUM(F$4:F773))</f>
        <v/>
      </c>
      <c r="H773" s="23" t="str">
        <f t="shared" si="23"/>
        <v/>
      </c>
    </row>
    <row r="774" spans="2:8" x14ac:dyDescent="0.15">
      <c r="B774" s="21" t="str">
        <f>IF(H773="","",IF(B773&gt;='Compound Interest Calculator'!$F$10*p,"",B773+1))</f>
        <v/>
      </c>
      <c r="C774" s="27" t="str">
        <f>IF(B774="","",IF(p=52,C773+7,IF(p=26,C773+14,IF(p=24,IF(MOD(B774,2)=0,EDATE('Compound Interest Calculator'!$F$12,B774/2),C773+14),IF(DAY(DATE(YEAR('Compound Interest Calculator'!$F$12),MONTH('Compound Interest Calculator'!$F$12)+(B774-1)*(12/p),DAY('Compound Interest Calculator'!$F$12)))&lt;&gt;DAY('Compound Interest Calculator'!$F$12),DATE(YEAR('Compound Interest Calculator'!$F$12),MONTH('Compound Interest Calculator'!$F$12)+B774*(12/p)+1,0),DATE(YEAR('Compound Interest Calculator'!$F$12),MONTH('Compound Interest Calculator'!$F$12)+B774*(12/p),DAY('Compound Interest Calculator'!$F$12)))))))</f>
        <v/>
      </c>
      <c r="D774" s="25" t="str">
        <f t="shared" ref="D774:D785" si="24">IF(B774="","",A)</f>
        <v/>
      </c>
      <c r="E774" s="22" t="str">
        <f>IF(B774="","",SUM(D$4:D774)+PV)</f>
        <v/>
      </c>
      <c r="F774" s="22" t="str">
        <f>IF(B774="","",IF('Compound Interest Calculator'!$F$14="Daily",H773*( (1+rate)^(C774-C773)-1 ),H773*rate))</f>
        <v/>
      </c>
      <c r="G774" s="22" t="str">
        <f>IF(D774="","",SUM(F$4:F774))</f>
        <v/>
      </c>
      <c r="H774" s="23" t="str">
        <f t="shared" ref="H774:H785" si="25">IF(B774="","",H773+F774+D774)</f>
        <v/>
      </c>
    </row>
    <row r="775" spans="2:8" x14ac:dyDescent="0.15">
      <c r="B775" s="21" t="str">
        <f>IF(H774="","",IF(B774&gt;='Compound Interest Calculator'!$F$10*p,"",B774+1))</f>
        <v/>
      </c>
      <c r="C775" s="27" t="str">
        <f>IF(B775="","",IF(p=52,C774+7,IF(p=26,C774+14,IF(p=24,IF(MOD(B775,2)=0,EDATE('Compound Interest Calculator'!$F$12,B775/2),C774+14),IF(DAY(DATE(YEAR('Compound Interest Calculator'!$F$12),MONTH('Compound Interest Calculator'!$F$12)+(B775-1)*(12/p),DAY('Compound Interest Calculator'!$F$12)))&lt;&gt;DAY('Compound Interest Calculator'!$F$12),DATE(YEAR('Compound Interest Calculator'!$F$12),MONTH('Compound Interest Calculator'!$F$12)+B775*(12/p)+1,0),DATE(YEAR('Compound Interest Calculator'!$F$12),MONTH('Compound Interest Calculator'!$F$12)+B775*(12/p),DAY('Compound Interest Calculator'!$F$12)))))))</f>
        <v/>
      </c>
      <c r="D775" s="25" t="str">
        <f t="shared" si="24"/>
        <v/>
      </c>
      <c r="E775" s="22" t="str">
        <f>IF(B775="","",SUM(D$4:D775)+PV)</f>
        <v/>
      </c>
      <c r="F775" s="22" t="str">
        <f>IF(B775="","",IF('Compound Interest Calculator'!$F$14="Daily",H774*( (1+rate)^(C775-C774)-1 ),H774*rate))</f>
        <v/>
      </c>
      <c r="G775" s="22" t="str">
        <f>IF(D775="","",SUM(F$4:F775))</f>
        <v/>
      </c>
      <c r="H775" s="23" t="str">
        <f t="shared" si="25"/>
        <v/>
      </c>
    </row>
    <row r="776" spans="2:8" x14ac:dyDescent="0.15">
      <c r="B776" s="21" t="str">
        <f>IF(H775="","",IF(B775&gt;='Compound Interest Calculator'!$F$10*p,"",B775+1))</f>
        <v/>
      </c>
      <c r="C776" s="27" t="str">
        <f>IF(B776="","",IF(p=52,C775+7,IF(p=26,C775+14,IF(p=24,IF(MOD(B776,2)=0,EDATE('Compound Interest Calculator'!$F$12,B776/2),C775+14),IF(DAY(DATE(YEAR('Compound Interest Calculator'!$F$12),MONTH('Compound Interest Calculator'!$F$12)+(B776-1)*(12/p),DAY('Compound Interest Calculator'!$F$12)))&lt;&gt;DAY('Compound Interest Calculator'!$F$12),DATE(YEAR('Compound Interest Calculator'!$F$12),MONTH('Compound Interest Calculator'!$F$12)+B776*(12/p)+1,0),DATE(YEAR('Compound Interest Calculator'!$F$12),MONTH('Compound Interest Calculator'!$F$12)+B776*(12/p),DAY('Compound Interest Calculator'!$F$12)))))))</f>
        <v/>
      </c>
      <c r="D776" s="25" t="str">
        <f t="shared" si="24"/>
        <v/>
      </c>
      <c r="E776" s="22" t="str">
        <f>IF(B776="","",SUM(D$4:D776)+PV)</f>
        <v/>
      </c>
      <c r="F776" s="22" t="str">
        <f>IF(B776="","",IF('Compound Interest Calculator'!$F$14="Daily",H775*( (1+rate)^(C776-C775)-1 ),H775*rate))</f>
        <v/>
      </c>
      <c r="G776" s="22" t="str">
        <f>IF(D776="","",SUM(F$4:F776))</f>
        <v/>
      </c>
      <c r="H776" s="23" t="str">
        <f t="shared" si="25"/>
        <v/>
      </c>
    </row>
    <row r="777" spans="2:8" x14ac:dyDescent="0.15">
      <c r="B777" s="21" t="str">
        <f>IF(H776="","",IF(B776&gt;='Compound Interest Calculator'!$F$10*p,"",B776+1))</f>
        <v/>
      </c>
      <c r="C777" s="27" t="str">
        <f>IF(B777="","",IF(p=52,C776+7,IF(p=26,C776+14,IF(p=24,IF(MOD(B777,2)=0,EDATE('Compound Interest Calculator'!$F$12,B777/2),C776+14),IF(DAY(DATE(YEAR('Compound Interest Calculator'!$F$12),MONTH('Compound Interest Calculator'!$F$12)+(B777-1)*(12/p),DAY('Compound Interest Calculator'!$F$12)))&lt;&gt;DAY('Compound Interest Calculator'!$F$12),DATE(YEAR('Compound Interest Calculator'!$F$12),MONTH('Compound Interest Calculator'!$F$12)+B777*(12/p)+1,0),DATE(YEAR('Compound Interest Calculator'!$F$12),MONTH('Compound Interest Calculator'!$F$12)+B777*(12/p),DAY('Compound Interest Calculator'!$F$12)))))))</f>
        <v/>
      </c>
      <c r="D777" s="25" t="str">
        <f t="shared" si="24"/>
        <v/>
      </c>
      <c r="E777" s="22" t="str">
        <f>IF(B777="","",SUM(D$4:D777)+PV)</f>
        <v/>
      </c>
      <c r="F777" s="22" t="str">
        <f>IF(B777="","",IF('Compound Interest Calculator'!$F$14="Daily",H776*( (1+rate)^(C777-C776)-1 ),H776*rate))</f>
        <v/>
      </c>
      <c r="G777" s="22" t="str">
        <f>IF(D777="","",SUM(F$4:F777))</f>
        <v/>
      </c>
      <c r="H777" s="23" t="str">
        <f t="shared" si="25"/>
        <v/>
      </c>
    </row>
    <row r="778" spans="2:8" x14ac:dyDescent="0.15">
      <c r="B778" s="21" t="str">
        <f>IF(H777="","",IF(B777&gt;='Compound Interest Calculator'!$F$10*p,"",B777+1))</f>
        <v/>
      </c>
      <c r="C778" s="27" t="str">
        <f>IF(B778="","",IF(p=52,C777+7,IF(p=26,C777+14,IF(p=24,IF(MOD(B778,2)=0,EDATE('Compound Interest Calculator'!$F$12,B778/2),C777+14),IF(DAY(DATE(YEAR('Compound Interest Calculator'!$F$12),MONTH('Compound Interest Calculator'!$F$12)+(B778-1)*(12/p),DAY('Compound Interest Calculator'!$F$12)))&lt;&gt;DAY('Compound Interest Calculator'!$F$12),DATE(YEAR('Compound Interest Calculator'!$F$12),MONTH('Compound Interest Calculator'!$F$12)+B778*(12/p)+1,0),DATE(YEAR('Compound Interest Calculator'!$F$12),MONTH('Compound Interest Calculator'!$F$12)+B778*(12/p),DAY('Compound Interest Calculator'!$F$12)))))))</f>
        <v/>
      </c>
      <c r="D778" s="25" t="str">
        <f t="shared" si="24"/>
        <v/>
      </c>
      <c r="E778" s="22" t="str">
        <f>IF(B778="","",SUM(D$4:D778)+PV)</f>
        <v/>
      </c>
      <c r="F778" s="22" t="str">
        <f>IF(B778="","",IF('Compound Interest Calculator'!$F$14="Daily",H777*( (1+rate)^(C778-C777)-1 ),H777*rate))</f>
        <v/>
      </c>
      <c r="G778" s="22" t="str">
        <f>IF(D778="","",SUM(F$4:F778))</f>
        <v/>
      </c>
      <c r="H778" s="23" t="str">
        <f t="shared" si="25"/>
        <v/>
      </c>
    </row>
    <row r="779" spans="2:8" x14ac:dyDescent="0.15">
      <c r="B779" s="21" t="str">
        <f>IF(H778="","",IF(B778&gt;='Compound Interest Calculator'!$F$10*p,"",B778+1))</f>
        <v/>
      </c>
      <c r="C779" s="27" t="str">
        <f>IF(B779="","",IF(p=52,C778+7,IF(p=26,C778+14,IF(p=24,IF(MOD(B779,2)=0,EDATE('Compound Interest Calculator'!$F$12,B779/2),C778+14),IF(DAY(DATE(YEAR('Compound Interest Calculator'!$F$12),MONTH('Compound Interest Calculator'!$F$12)+(B779-1)*(12/p),DAY('Compound Interest Calculator'!$F$12)))&lt;&gt;DAY('Compound Interest Calculator'!$F$12),DATE(YEAR('Compound Interest Calculator'!$F$12),MONTH('Compound Interest Calculator'!$F$12)+B779*(12/p)+1,0),DATE(YEAR('Compound Interest Calculator'!$F$12),MONTH('Compound Interest Calculator'!$F$12)+B779*(12/p),DAY('Compound Interest Calculator'!$F$12)))))))</f>
        <v/>
      </c>
      <c r="D779" s="25" t="str">
        <f t="shared" si="24"/>
        <v/>
      </c>
      <c r="E779" s="22" t="str">
        <f>IF(B779="","",SUM(D$4:D779)+PV)</f>
        <v/>
      </c>
      <c r="F779" s="22" t="str">
        <f>IF(B779="","",IF('Compound Interest Calculator'!$F$14="Daily",H778*( (1+rate)^(C779-C778)-1 ),H778*rate))</f>
        <v/>
      </c>
      <c r="G779" s="22" t="str">
        <f>IF(D779="","",SUM(F$4:F779))</f>
        <v/>
      </c>
      <c r="H779" s="23" t="str">
        <f t="shared" si="25"/>
        <v/>
      </c>
    </row>
    <row r="780" spans="2:8" x14ac:dyDescent="0.15">
      <c r="B780" s="21" t="str">
        <f>IF(H779="","",IF(B779&gt;='Compound Interest Calculator'!$F$10*p,"",B779+1))</f>
        <v/>
      </c>
      <c r="C780" s="27" t="str">
        <f>IF(B780="","",IF(p=52,C779+7,IF(p=26,C779+14,IF(p=24,IF(MOD(B780,2)=0,EDATE('Compound Interest Calculator'!$F$12,B780/2),C779+14),IF(DAY(DATE(YEAR('Compound Interest Calculator'!$F$12),MONTH('Compound Interest Calculator'!$F$12)+(B780-1)*(12/p),DAY('Compound Interest Calculator'!$F$12)))&lt;&gt;DAY('Compound Interest Calculator'!$F$12),DATE(YEAR('Compound Interest Calculator'!$F$12),MONTH('Compound Interest Calculator'!$F$12)+B780*(12/p)+1,0),DATE(YEAR('Compound Interest Calculator'!$F$12),MONTH('Compound Interest Calculator'!$F$12)+B780*(12/p),DAY('Compound Interest Calculator'!$F$12)))))))</f>
        <v/>
      </c>
      <c r="D780" s="25" t="str">
        <f t="shared" si="24"/>
        <v/>
      </c>
      <c r="E780" s="22" t="str">
        <f>IF(B780="","",SUM(D$4:D780)+PV)</f>
        <v/>
      </c>
      <c r="F780" s="22" t="str">
        <f>IF(B780="","",IF('Compound Interest Calculator'!$F$14="Daily",H779*( (1+rate)^(C780-C779)-1 ),H779*rate))</f>
        <v/>
      </c>
      <c r="G780" s="22" t="str">
        <f>IF(D780="","",SUM(F$4:F780))</f>
        <v/>
      </c>
      <c r="H780" s="23" t="str">
        <f t="shared" si="25"/>
        <v/>
      </c>
    </row>
    <row r="781" spans="2:8" x14ac:dyDescent="0.15">
      <c r="B781" s="21" t="str">
        <f>IF(H780="","",IF(B780&gt;='Compound Interest Calculator'!$F$10*p,"",B780+1))</f>
        <v/>
      </c>
      <c r="C781" s="27" t="str">
        <f>IF(B781="","",IF(p=52,C780+7,IF(p=26,C780+14,IF(p=24,IF(MOD(B781,2)=0,EDATE('Compound Interest Calculator'!$F$12,B781/2),C780+14),IF(DAY(DATE(YEAR('Compound Interest Calculator'!$F$12),MONTH('Compound Interest Calculator'!$F$12)+(B781-1)*(12/p),DAY('Compound Interest Calculator'!$F$12)))&lt;&gt;DAY('Compound Interest Calculator'!$F$12),DATE(YEAR('Compound Interest Calculator'!$F$12),MONTH('Compound Interest Calculator'!$F$12)+B781*(12/p)+1,0),DATE(YEAR('Compound Interest Calculator'!$F$12),MONTH('Compound Interest Calculator'!$F$12)+B781*(12/p),DAY('Compound Interest Calculator'!$F$12)))))))</f>
        <v/>
      </c>
      <c r="D781" s="25" t="str">
        <f t="shared" si="24"/>
        <v/>
      </c>
      <c r="E781" s="22" t="str">
        <f>IF(B781="","",SUM(D$4:D781)+PV)</f>
        <v/>
      </c>
      <c r="F781" s="22" t="str">
        <f>IF(B781="","",IF('Compound Interest Calculator'!$F$14="Daily",H780*( (1+rate)^(C781-C780)-1 ),H780*rate))</f>
        <v/>
      </c>
      <c r="G781" s="22" t="str">
        <f>IF(D781="","",SUM(F$4:F781))</f>
        <v/>
      </c>
      <c r="H781" s="23" t="str">
        <f t="shared" si="25"/>
        <v/>
      </c>
    </row>
    <row r="782" spans="2:8" x14ac:dyDescent="0.15">
      <c r="B782" s="21" t="str">
        <f>IF(H781="","",IF(B781&gt;='Compound Interest Calculator'!$F$10*p,"",B781+1))</f>
        <v/>
      </c>
      <c r="C782" s="27" t="str">
        <f>IF(B782="","",IF(p=52,C781+7,IF(p=26,C781+14,IF(p=24,IF(MOD(B782,2)=0,EDATE('Compound Interest Calculator'!$F$12,B782/2),C781+14),IF(DAY(DATE(YEAR('Compound Interest Calculator'!$F$12),MONTH('Compound Interest Calculator'!$F$12)+(B782-1)*(12/p),DAY('Compound Interest Calculator'!$F$12)))&lt;&gt;DAY('Compound Interest Calculator'!$F$12),DATE(YEAR('Compound Interest Calculator'!$F$12),MONTH('Compound Interest Calculator'!$F$12)+B782*(12/p)+1,0),DATE(YEAR('Compound Interest Calculator'!$F$12),MONTH('Compound Interest Calculator'!$F$12)+B782*(12/p),DAY('Compound Interest Calculator'!$F$12)))))))</f>
        <v/>
      </c>
      <c r="D782" s="25" t="str">
        <f t="shared" si="24"/>
        <v/>
      </c>
      <c r="E782" s="22" t="str">
        <f>IF(B782="","",SUM(D$4:D782)+PV)</f>
        <v/>
      </c>
      <c r="F782" s="22" t="str">
        <f>IF(B782="","",IF('Compound Interest Calculator'!$F$14="Daily",H781*( (1+rate)^(C782-C781)-1 ),H781*rate))</f>
        <v/>
      </c>
      <c r="G782" s="22" t="str">
        <f>IF(D782="","",SUM(F$4:F782))</f>
        <v/>
      </c>
      <c r="H782" s="23" t="str">
        <f t="shared" si="25"/>
        <v/>
      </c>
    </row>
    <row r="783" spans="2:8" x14ac:dyDescent="0.15">
      <c r="B783" s="21" t="str">
        <f>IF(H782="","",IF(B782&gt;='Compound Interest Calculator'!$F$10*p,"",B782+1))</f>
        <v/>
      </c>
      <c r="C783" s="27" t="str">
        <f>IF(B783="","",IF(p=52,C782+7,IF(p=26,C782+14,IF(p=24,IF(MOD(B783,2)=0,EDATE('Compound Interest Calculator'!$F$12,B783/2),C782+14),IF(DAY(DATE(YEAR('Compound Interest Calculator'!$F$12),MONTH('Compound Interest Calculator'!$F$12)+(B783-1)*(12/p),DAY('Compound Interest Calculator'!$F$12)))&lt;&gt;DAY('Compound Interest Calculator'!$F$12),DATE(YEAR('Compound Interest Calculator'!$F$12),MONTH('Compound Interest Calculator'!$F$12)+B783*(12/p)+1,0),DATE(YEAR('Compound Interest Calculator'!$F$12),MONTH('Compound Interest Calculator'!$F$12)+B783*(12/p),DAY('Compound Interest Calculator'!$F$12)))))))</f>
        <v/>
      </c>
      <c r="D783" s="25" t="str">
        <f t="shared" si="24"/>
        <v/>
      </c>
      <c r="E783" s="22" t="str">
        <f>IF(B783="","",SUM(D$4:D783)+PV)</f>
        <v/>
      </c>
      <c r="F783" s="22" t="str">
        <f>IF(B783="","",IF('Compound Interest Calculator'!$F$14="Daily",H782*( (1+rate)^(C783-C782)-1 ),H782*rate))</f>
        <v/>
      </c>
      <c r="G783" s="22" t="str">
        <f>IF(D783="","",SUM(F$4:F783))</f>
        <v/>
      </c>
      <c r="H783" s="23" t="str">
        <f t="shared" si="25"/>
        <v/>
      </c>
    </row>
    <row r="784" spans="2:8" x14ac:dyDescent="0.15">
      <c r="B784" s="21" t="str">
        <f>IF(H783="","",IF(B783&gt;='Compound Interest Calculator'!$F$10*p,"",B783+1))</f>
        <v/>
      </c>
      <c r="C784" s="27" t="str">
        <f>IF(B784="","",IF(p=52,C783+7,IF(p=26,C783+14,IF(p=24,IF(MOD(B784,2)=0,EDATE('Compound Interest Calculator'!$F$12,B784/2),C783+14),IF(DAY(DATE(YEAR('Compound Interest Calculator'!$F$12),MONTH('Compound Interest Calculator'!$F$12)+(B784-1)*(12/p),DAY('Compound Interest Calculator'!$F$12)))&lt;&gt;DAY('Compound Interest Calculator'!$F$12),DATE(YEAR('Compound Interest Calculator'!$F$12),MONTH('Compound Interest Calculator'!$F$12)+B784*(12/p)+1,0),DATE(YEAR('Compound Interest Calculator'!$F$12),MONTH('Compound Interest Calculator'!$F$12)+B784*(12/p),DAY('Compound Interest Calculator'!$F$12)))))))</f>
        <v/>
      </c>
      <c r="D784" s="25" t="str">
        <f t="shared" si="24"/>
        <v/>
      </c>
      <c r="E784" s="22" t="str">
        <f>IF(B784="","",SUM(D$4:D784)+PV)</f>
        <v/>
      </c>
      <c r="F784" s="22" t="str">
        <f>IF(B784="","",IF('Compound Interest Calculator'!$F$14="Daily",H783*( (1+rate)^(C784-C783)-1 ),H783*rate))</f>
        <v/>
      </c>
      <c r="G784" s="22" t="str">
        <f>IF(D784="","",SUM(F$4:F784))</f>
        <v/>
      </c>
      <c r="H784" s="23" t="str">
        <f t="shared" si="25"/>
        <v/>
      </c>
    </row>
    <row r="785" spans="2:8" x14ac:dyDescent="0.15">
      <c r="B785" s="21" t="str">
        <f>IF(H784="","",IF(B784&gt;='Compound Interest Calculator'!$F$10*p,"",B784+1))</f>
        <v/>
      </c>
      <c r="C785" s="27" t="str">
        <f>IF(B785="","",IF(p=52,C784+7,IF(p=26,C784+14,IF(p=24,IF(MOD(B785,2)=0,EDATE('Compound Interest Calculator'!$F$12,B785/2),C784+14),IF(DAY(DATE(YEAR('Compound Interest Calculator'!$F$12),MONTH('Compound Interest Calculator'!$F$12)+(B785-1)*(12/p),DAY('Compound Interest Calculator'!$F$12)))&lt;&gt;DAY('Compound Interest Calculator'!$F$12),DATE(YEAR('Compound Interest Calculator'!$F$12),MONTH('Compound Interest Calculator'!$F$12)+B785*(12/p)+1,0),DATE(YEAR('Compound Interest Calculator'!$F$12),MONTH('Compound Interest Calculator'!$F$12)+B785*(12/p),DAY('Compound Interest Calculator'!$F$12)))))))</f>
        <v/>
      </c>
      <c r="D785" s="25" t="str">
        <f t="shared" si="24"/>
        <v/>
      </c>
      <c r="E785" s="22" t="str">
        <f>IF(B785="","",SUM(D$4:D785)+PV)</f>
        <v/>
      </c>
      <c r="F785" s="22" t="str">
        <f>IF(B785="","",IF('Compound Interest Calculator'!$F$14="Daily",H784*( (1+rate)^(C785-C784)-1 ),H784*rate))</f>
        <v/>
      </c>
      <c r="G785" s="22" t="str">
        <f>IF(D785="","",SUM(F$4:F785))</f>
        <v/>
      </c>
      <c r="H785" s="23" t="str">
        <f t="shared" si="25"/>
        <v/>
      </c>
    </row>
  </sheetData>
  <conditionalFormatting sqref="B5:H785">
    <cfRule type="expression" dxfId="0" priority="1">
      <formula>MOD($C5,$L$16)=0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2FD0D-0290-244C-9F7A-7B71586F6CBF}">
  <dimension ref="B2:C15"/>
  <sheetViews>
    <sheetView showGridLines="0" workbookViewId="0">
      <selection activeCell="F26" sqref="F26"/>
    </sheetView>
  </sheetViews>
  <sheetFormatPr baseColWidth="10" defaultRowHeight="13" x14ac:dyDescent="0.15"/>
  <cols>
    <col min="2" max="2" width="31.83203125" customWidth="1"/>
    <col min="3" max="3" width="15.6640625" customWidth="1"/>
  </cols>
  <sheetData>
    <row r="2" spans="2:3" ht="14" x14ac:dyDescent="0.15">
      <c r="B2" s="70" t="s">
        <v>0</v>
      </c>
      <c r="C2" s="70" t="s">
        <v>6</v>
      </c>
    </row>
    <row r="3" spans="2:3" x14ac:dyDescent="0.15">
      <c r="B3" s="64" t="s">
        <v>18</v>
      </c>
      <c r="C3" s="65">
        <v>1</v>
      </c>
    </row>
    <row r="4" spans="2:3" x14ac:dyDescent="0.15">
      <c r="B4" s="64" t="s">
        <v>19</v>
      </c>
      <c r="C4" s="65">
        <v>2</v>
      </c>
    </row>
    <row r="5" spans="2:3" x14ac:dyDescent="0.15">
      <c r="B5" s="64" t="s">
        <v>20</v>
      </c>
      <c r="C5" s="65">
        <v>4</v>
      </c>
    </row>
    <row r="6" spans="2:3" x14ac:dyDescent="0.15">
      <c r="B6" s="64" t="s">
        <v>21</v>
      </c>
      <c r="C6" s="65">
        <v>6</v>
      </c>
    </row>
    <row r="7" spans="2:3" x14ac:dyDescent="0.15">
      <c r="B7" s="64" t="s">
        <v>22</v>
      </c>
      <c r="C7" s="65">
        <v>12</v>
      </c>
    </row>
    <row r="8" spans="2:3" x14ac:dyDescent="0.15">
      <c r="B8" s="64" t="s">
        <v>23</v>
      </c>
      <c r="C8" s="65">
        <v>24</v>
      </c>
    </row>
    <row r="9" spans="2:3" x14ac:dyDescent="0.15">
      <c r="B9" s="64" t="s">
        <v>24</v>
      </c>
      <c r="C9" s="65">
        <v>26</v>
      </c>
    </row>
    <row r="10" spans="2:3" x14ac:dyDescent="0.15">
      <c r="B10" s="64" t="s">
        <v>25</v>
      </c>
      <c r="C10" s="65">
        <v>52</v>
      </c>
    </row>
    <row r="11" spans="2:3" x14ac:dyDescent="0.15">
      <c r="B11" s="64" t="s">
        <v>26</v>
      </c>
      <c r="C11" s="65">
        <v>365</v>
      </c>
    </row>
    <row r="12" spans="2:3" x14ac:dyDescent="0.15">
      <c r="B12" s="66" t="s">
        <v>13</v>
      </c>
      <c r="C12" s="67">
        <f>INDEX(C3:C11,MATCH('Compound Interest Calculator'!$F$18,$B$3:$B$11,0))</f>
        <v>12</v>
      </c>
    </row>
    <row r="13" spans="2:3" x14ac:dyDescent="0.15">
      <c r="B13" s="66" t="s">
        <v>14</v>
      </c>
      <c r="C13" s="67">
        <f>INDEX(C3:C11,MATCH('Compound Interest Calculator'!$F$14,$B$3:$B$11,0))</f>
        <v>1</v>
      </c>
    </row>
    <row r="14" spans="2:3" x14ac:dyDescent="0.15">
      <c r="B14" s="66" t="s">
        <v>33</v>
      </c>
      <c r="C14" s="68">
        <f>-FV( ((1+i/n)^(n/p))-1, p*t, A, PV)</f>
        <v>125345.96389459196</v>
      </c>
    </row>
    <row r="15" spans="2:3" x14ac:dyDescent="0.15">
      <c r="B15" s="66" t="s">
        <v>34</v>
      </c>
      <c r="C15" s="69">
        <f>PMT(rate,t*p,PV)</f>
        <v>-95.88602175554017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Compound Interest Calculator</vt:lpstr>
      <vt:lpstr>Breakdown</vt:lpstr>
      <vt:lpstr>Calculations</vt:lpstr>
      <vt:lpstr>Breakdown!A</vt:lpstr>
      <vt:lpstr>Calculations!A</vt:lpstr>
      <vt:lpstr>'Compound Interest Calculator'!A</vt:lpstr>
      <vt:lpstr>Calculations!i</vt:lpstr>
      <vt:lpstr>'Compound Interest Calculator'!i</vt:lpstr>
      <vt:lpstr>Calculations!n</vt:lpstr>
      <vt:lpstr>'Compound Interest Calculator'!n</vt:lpstr>
      <vt:lpstr>Breakdown!p</vt:lpstr>
      <vt:lpstr>Calculations!p</vt:lpstr>
      <vt:lpstr>'Compound Interest Calculator'!p</vt:lpstr>
      <vt:lpstr>'Compound Interest Calculator'!Print_Area</vt:lpstr>
      <vt:lpstr>'Compound Interest Calculator'!Print_Titles</vt:lpstr>
      <vt:lpstr>Breakdown!PV</vt:lpstr>
      <vt:lpstr>Calculations!PV</vt:lpstr>
      <vt:lpstr>'Compound Interest Calculator'!PV</vt:lpstr>
      <vt:lpstr>Breakdown!rate</vt:lpstr>
      <vt:lpstr>Calculations!rate</vt:lpstr>
      <vt:lpstr>'Compound Interest Calculator'!rate</vt:lpstr>
      <vt:lpstr>'Compound Interest Calculator'!rper</vt:lpstr>
      <vt:lpstr>Calculations!t</vt:lpstr>
      <vt:lpstr>'Compound Interest Calculator'!t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Interest Calculator</dc:title>
  <dc:creator>Vertex42.com</dc:creator>
  <dc:description>(c) 2019 Vertex42 LLC. All rights reserved.</dc:description>
  <cp:lastModifiedBy>Microsoft Office User</cp:lastModifiedBy>
  <cp:lastPrinted>2019-07-29T17:02:14Z</cp:lastPrinted>
  <dcterms:created xsi:type="dcterms:W3CDTF">2012-05-02T14:43:17Z</dcterms:created>
  <dcterms:modified xsi:type="dcterms:W3CDTF">2021-06-26T08:52:47Z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https://www.vertex42.com/Calculators/compound-interest-calculator.html</vt:lpwstr>
  </property>
</Properties>
</file>